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filterPrivacy="1" codeName="ThisWorkbook"/>
  <xr:revisionPtr revIDLastSave="10" documentId="8_{87F13168-B1AE-4A22-A035-999C56C040FD}" xr6:coauthVersionLast="47" xr6:coauthVersionMax="47" xr10:uidLastSave="{F12C9FEA-F36A-46FA-8AFD-7B3016E55521}"/>
  <bookViews>
    <workbookView xWindow="-120" yWindow="-120" windowWidth="29040" windowHeight="15720" xr2:uid="{00000000-000D-0000-FFFF-FFFF00000000}"/>
  </bookViews>
  <sheets>
    <sheet name="整理収納スケジュール" sheetId="20" r:id="rId1"/>
    <sheet name="引越しスケジュール" sheetId="21" r:id="rId2"/>
  </sheets>
  <definedNames>
    <definedName name="_xlnm.Print_Titles" localSheetId="1">引越しスケジュール!$5:$7</definedName>
    <definedName name="_xlnm.Print_Titles" localSheetId="0">整理収納スケジュール!$4:$6</definedName>
    <definedName name="タスク_開始" localSheetId="1">引越しスケジュール!$C1</definedName>
    <definedName name="タスク_開始" localSheetId="0">整理収納スケジュール!$C1</definedName>
    <definedName name="タスク_終了" localSheetId="1">引越しスケジュール!$D1</definedName>
    <definedName name="タスク_終了" localSheetId="0">整理収納スケジュール!$D1</definedName>
    <definedName name="タスク_進捗状況" localSheetId="1">引越しスケジュール!#REF!</definedName>
    <definedName name="タスク_進捗状況" localSheetId="0">整理収納スケジュール!#REF!</definedName>
    <definedName name="プロジェクト_開始" localSheetId="1">引越しスケジュール!$C$4</definedName>
    <definedName name="プロジェクト_開始" localSheetId="0">整理収納スケジュール!$C$3</definedName>
    <definedName name="プロジェクト_開始">#REF!</definedName>
    <definedName name="今日" localSheetId="1">TODAY()</definedName>
    <definedName name="今日" localSheetId="0">TODAY()</definedName>
    <definedName name="週_表示" localSheetId="1">引越しスケジュール!$C$5</definedName>
    <definedName name="週_表示" localSheetId="0">整理収納スケジュール!$C$4</definedName>
    <definedName name="週_表示">#REF!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21" l="1"/>
  <c r="H6" i="21" s="1"/>
  <c r="F8" i="21"/>
  <c r="F9" i="21"/>
  <c r="C10" i="21"/>
  <c r="D10" i="21" s="1"/>
  <c r="C11" i="21"/>
  <c r="D11" i="21" s="1"/>
  <c r="C12" i="21" s="1"/>
  <c r="F16" i="21"/>
  <c r="D24" i="21"/>
  <c r="D25" i="21"/>
  <c r="F41" i="21"/>
  <c r="F46" i="21"/>
  <c r="D52" i="21"/>
  <c r="D54" i="21"/>
  <c r="C55" i="21"/>
  <c r="D55" i="21" s="1"/>
  <c r="F10" i="21" l="1"/>
  <c r="G7" i="21"/>
  <c r="D12" i="21"/>
  <c r="C13" i="21" s="1"/>
  <c r="F12" i="21"/>
  <c r="I6" i="21"/>
  <c r="H7" i="21"/>
  <c r="C56" i="21"/>
  <c r="D56" i="21" s="1"/>
  <c r="C57" i="21" s="1"/>
  <c r="D57" i="21" s="1"/>
  <c r="F11" i="21"/>
  <c r="J6" i="21" l="1"/>
  <c r="I7" i="21"/>
  <c r="D13" i="21"/>
  <c r="C14" i="21" s="1"/>
  <c r="C15" i="21" l="1"/>
  <c r="D14" i="21"/>
  <c r="F14" i="21" s="1"/>
  <c r="F13" i="21"/>
  <c r="J7" i="21"/>
  <c r="K6" i="21"/>
  <c r="D15" i="21" l="1"/>
  <c r="C17" i="21" s="1"/>
  <c r="F15" i="21"/>
  <c r="K7" i="21"/>
  <c r="L6" i="21"/>
  <c r="L7" i="21" l="1"/>
  <c r="M6" i="21"/>
  <c r="D17" i="21"/>
  <c r="C18" i="21" s="1"/>
  <c r="F17" i="21"/>
  <c r="D18" i="21" l="1"/>
  <c r="C19" i="21" s="1"/>
  <c r="F18" i="21"/>
  <c r="M7" i="21"/>
  <c r="N6" i="21"/>
  <c r="N7" i="21" l="1"/>
  <c r="O6" i="21"/>
  <c r="D19" i="21"/>
  <c r="C20" i="21" s="1"/>
  <c r="F19" i="21"/>
  <c r="D20" i="21" l="1"/>
  <c r="C21" i="21" s="1"/>
  <c r="D21" i="21" s="1"/>
  <c r="C22" i="21" s="1"/>
  <c r="D22" i="21" s="1"/>
  <c r="C23" i="21" s="1"/>
  <c r="D23" i="21" s="1"/>
  <c r="C26" i="21" s="1"/>
  <c r="F20" i="21"/>
  <c r="O7" i="21"/>
  <c r="P6" i="21"/>
  <c r="P7" i="21" l="1"/>
  <c r="Q6" i="21"/>
  <c r="D26" i="21"/>
  <c r="C27" i="21"/>
  <c r="D27" i="21" s="1"/>
  <c r="C28" i="21"/>
  <c r="D28" i="21" s="1"/>
  <c r="C29" i="21" s="1"/>
  <c r="C30" i="21" l="1"/>
  <c r="D29" i="21"/>
  <c r="Q7" i="21"/>
  <c r="R6" i="21"/>
  <c r="R7" i="21" l="1"/>
  <c r="S6" i="21"/>
  <c r="D30" i="21"/>
  <c r="C31" i="21"/>
  <c r="D31" i="21" s="1"/>
  <c r="C32" i="21" s="1"/>
  <c r="D32" i="21" l="1"/>
  <c r="C33" i="21"/>
  <c r="S7" i="21"/>
  <c r="T6" i="21"/>
  <c r="T7" i="21" l="1"/>
  <c r="U6" i="21"/>
  <c r="D33" i="21"/>
  <c r="C34" i="21"/>
  <c r="D34" i="21" s="1"/>
  <c r="C35" i="21" s="1"/>
  <c r="D35" i="21" l="1"/>
  <c r="C36" i="21"/>
  <c r="U7" i="21"/>
  <c r="V6" i="21"/>
  <c r="W6" i="21" l="1"/>
  <c r="V7" i="21"/>
  <c r="C37" i="21"/>
  <c r="D36" i="21"/>
  <c r="C38" i="21" l="1"/>
  <c r="D37" i="21"/>
  <c r="F37" i="21"/>
  <c r="W7" i="21"/>
  <c r="X6" i="21"/>
  <c r="Y6" i="21" l="1"/>
  <c r="X7" i="21"/>
  <c r="D38" i="21"/>
  <c r="C39" i="21" s="1"/>
  <c r="D39" i="21" s="1"/>
  <c r="C40" i="21" s="1"/>
  <c r="D40" i="21" s="1"/>
  <c r="C42" i="21" s="1"/>
  <c r="F38" i="21"/>
  <c r="D42" i="21" l="1"/>
  <c r="C43" i="21" s="1"/>
  <c r="Z6" i="21"/>
  <c r="Y7" i="21"/>
  <c r="Z7" i="21" l="1"/>
  <c r="AA6" i="21"/>
  <c r="D43" i="21"/>
  <c r="C44" i="21" s="1"/>
  <c r="F43" i="21"/>
  <c r="F42" i="21"/>
  <c r="D44" i="21" l="1"/>
  <c r="C45" i="21" s="1"/>
  <c r="F44" i="21"/>
  <c r="AB6" i="21"/>
  <c r="AA7" i="21"/>
  <c r="AB7" i="21" l="1"/>
  <c r="AC6" i="21"/>
  <c r="D45" i="21"/>
  <c r="F45" i="21"/>
  <c r="AC7" i="21" l="1"/>
  <c r="AD6" i="21"/>
  <c r="AD7" i="21" l="1"/>
  <c r="AE6" i="21"/>
  <c r="AE7" i="21" l="1"/>
  <c r="AF6" i="21"/>
  <c r="AF7" i="21" l="1"/>
  <c r="AG6" i="21"/>
  <c r="AG7" i="21" l="1"/>
  <c r="AH6" i="21"/>
  <c r="AH7" i="21" l="1"/>
  <c r="AI6" i="21"/>
  <c r="AI7" i="21" l="1"/>
  <c r="AJ6" i="21"/>
  <c r="AJ7" i="21" l="1"/>
  <c r="AK6" i="21"/>
  <c r="AK7" i="21" l="1"/>
  <c r="AL6" i="21"/>
  <c r="AM6" i="21" l="1"/>
  <c r="AL7" i="21"/>
  <c r="AN6" i="21" l="1"/>
  <c r="AM7" i="21"/>
  <c r="AO6" i="21" l="1"/>
  <c r="AN7" i="21"/>
  <c r="AP6" i="21" l="1"/>
  <c r="AO7" i="21"/>
  <c r="AP7" i="21" l="1"/>
  <c r="AQ6" i="21"/>
  <c r="AR6" i="21" l="1"/>
  <c r="AQ7" i="21"/>
  <c r="AR7" i="21" l="1"/>
  <c r="AS6" i="21"/>
  <c r="AS7" i="21" l="1"/>
  <c r="AT6" i="21"/>
  <c r="AT7" i="21" l="1"/>
  <c r="AU6" i="21"/>
  <c r="AU7" i="21" l="1"/>
  <c r="AV6" i="21"/>
  <c r="AV7" i="21" l="1"/>
  <c r="AW6" i="21"/>
  <c r="AW7" i="21" l="1"/>
  <c r="AX6" i="21"/>
  <c r="AX7" i="21" l="1"/>
  <c r="AY6" i="21"/>
  <c r="AY7" i="21" l="1"/>
  <c r="AZ6" i="21"/>
  <c r="AZ7" i="21" l="1"/>
  <c r="BA6" i="21"/>
  <c r="BA7" i="21" l="1"/>
  <c r="BB6" i="21"/>
  <c r="BC6" i="21" l="1"/>
  <c r="BB7" i="21"/>
  <c r="BD6" i="21" l="1"/>
  <c r="BC7" i="21"/>
  <c r="BE6" i="21" l="1"/>
  <c r="BD7" i="21"/>
  <c r="BE7" i="21" l="1"/>
  <c r="BF6" i="21"/>
  <c r="BF7" i="21" l="1"/>
  <c r="BG6" i="21"/>
  <c r="BH6" i="21" l="1"/>
  <c r="BG7" i="21"/>
  <c r="BH7" i="21" l="1"/>
  <c r="BI6" i="21"/>
  <c r="BI7" i="21" l="1"/>
  <c r="BJ6" i="21"/>
  <c r="BJ7" i="21" l="1"/>
  <c r="BK6" i="21"/>
  <c r="BK7" i="21" l="1"/>
  <c r="BL6" i="21"/>
  <c r="BL7" i="21" l="1"/>
  <c r="BM6" i="21"/>
  <c r="BM7" i="21" l="1"/>
  <c r="BN6" i="21"/>
  <c r="BN7" i="21" l="1"/>
  <c r="BO6" i="21"/>
  <c r="BO7" i="21" l="1"/>
  <c r="BP6" i="21"/>
  <c r="BP7" i="21" l="1"/>
  <c r="BQ6" i="21"/>
  <c r="BQ7" i="21" s="1"/>
  <c r="G5" i="20" l="1"/>
  <c r="H5" i="20" s="1"/>
  <c r="F34" i="20"/>
  <c r="F15" i="20"/>
  <c r="C10" i="20"/>
  <c r="D10" i="20" s="1"/>
  <c r="C11" i="20" s="1"/>
  <c r="D11" i="20" s="1"/>
  <c r="C9" i="20"/>
  <c r="D9" i="20" s="1"/>
  <c r="F8" i="20"/>
  <c r="F7" i="20"/>
  <c r="I5" i="20" l="1"/>
  <c r="H6" i="20"/>
  <c r="G6" i="20"/>
  <c r="F9" i="20"/>
  <c r="J5" i="20" l="1"/>
  <c r="J6" i="20" s="1"/>
  <c r="I6" i="20"/>
  <c r="C12" i="20"/>
  <c r="D12" i="20" s="1"/>
  <c r="F11" i="20"/>
  <c r="F10" i="20"/>
  <c r="K5" i="20" l="1"/>
  <c r="L5" i="20" s="1"/>
  <c r="C13" i="20"/>
  <c r="D13" i="20" s="1"/>
  <c r="C14" i="20" s="1"/>
  <c r="C16" i="20" s="1"/>
  <c r="K6" i="20" l="1"/>
  <c r="L6" i="20"/>
  <c r="M5" i="20"/>
  <c r="F13" i="20"/>
  <c r="D14" i="20"/>
  <c r="F12" i="20"/>
  <c r="M6" i="20" l="1"/>
  <c r="N5" i="20"/>
  <c r="D16" i="20" l="1"/>
  <c r="C17" i="20" s="1"/>
  <c r="D17" i="20" s="1"/>
  <c r="F14" i="20"/>
  <c r="O5" i="20"/>
  <c r="N6" i="20"/>
  <c r="F16" i="20" l="1"/>
  <c r="P5" i="20"/>
  <c r="O6" i="20"/>
  <c r="C18" i="20"/>
  <c r="D18" i="20" s="1"/>
  <c r="C19" i="20" l="1"/>
  <c r="D19" i="20" s="1"/>
  <c r="C20" i="20" s="1"/>
  <c r="D20" i="20" s="1"/>
  <c r="F17" i="20"/>
  <c r="P6" i="20"/>
  <c r="Q5" i="20"/>
  <c r="F18" i="20"/>
  <c r="C21" i="20" l="1"/>
  <c r="D21" i="20" s="1"/>
  <c r="C22" i="20" s="1"/>
  <c r="D22" i="20" s="1"/>
  <c r="C23" i="20" s="1"/>
  <c r="D23" i="20" s="1"/>
  <c r="Q6" i="20"/>
  <c r="R5" i="20"/>
  <c r="C24" i="20" l="1"/>
  <c r="D24" i="20" s="1"/>
  <c r="S5" i="20"/>
  <c r="R6" i="20"/>
  <c r="T5" i="20" l="1"/>
  <c r="S6" i="20"/>
  <c r="C25" i="20"/>
  <c r="D25" i="20" l="1"/>
  <c r="C26" i="20" s="1"/>
  <c r="D26" i="20" s="1"/>
  <c r="C27" i="20" s="1"/>
  <c r="D27" i="20" s="1"/>
  <c r="T6" i="20"/>
  <c r="U5" i="20"/>
  <c r="C28" i="20" l="1"/>
  <c r="D28" i="20" s="1"/>
  <c r="U6" i="20"/>
  <c r="V5" i="20"/>
  <c r="C29" i="20" l="1"/>
  <c r="W5" i="20"/>
  <c r="V6" i="20"/>
  <c r="D29" i="20" l="1"/>
  <c r="C30" i="20" s="1"/>
  <c r="D30" i="20" s="1"/>
  <c r="C31" i="20" s="1"/>
  <c r="D31" i="20" s="1"/>
  <c r="C32" i="20" s="1"/>
  <c r="X5" i="20"/>
  <c r="W6" i="20"/>
  <c r="D32" i="20" l="1"/>
  <c r="C33" i="20"/>
  <c r="D33" i="20" s="1"/>
  <c r="X6" i="20"/>
  <c r="Y5" i="20"/>
  <c r="Y6" i="20" l="1"/>
  <c r="Z5" i="20"/>
  <c r="C35" i="20" l="1"/>
  <c r="D35" i="20" s="1"/>
  <c r="C36" i="20" s="1"/>
  <c r="D36" i="20" s="1"/>
  <c r="AA5" i="20"/>
  <c r="Z6" i="20"/>
  <c r="F35" i="20" l="1"/>
  <c r="AB5" i="20"/>
  <c r="AA6" i="20"/>
  <c r="C37" i="20" l="1"/>
  <c r="F36" i="20"/>
  <c r="AB6" i="20"/>
  <c r="AC5" i="20"/>
  <c r="D37" i="20" l="1"/>
  <c r="C38" i="20" s="1"/>
  <c r="D38" i="20" s="1"/>
  <c r="C39" i="20" s="1"/>
  <c r="D39" i="20" s="1"/>
  <c r="C40" i="20" s="1"/>
  <c r="C41" i="20" s="1"/>
  <c r="D41" i="20" s="1"/>
  <c r="AC6" i="20"/>
  <c r="AD5" i="20"/>
  <c r="F37" i="20" l="1"/>
  <c r="F38" i="20"/>
  <c r="AE5" i="20"/>
  <c r="AD6" i="20"/>
  <c r="F39" i="20" l="1"/>
  <c r="AF5" i="20"/>
  <c r="AE6" i="20"/>
  <c r="D40" i="20" l="1"/>
  <c r="AF6" i="20"/>
  <c r="AG5" i="20"/>
  <c r="AG6" i="20" l="1"/>
  <c r="AH5" i="20"/>
  <c r="AI5" i="20" l="1"/>
  <c r="AH6" i="20"/>
  <c r="AJ5" i="20" l="1"/>
  <c r="AI6" i="20"/>
  <c r="AJ6" i="20" l="1"/>
  <c r="AK5" i="20"/>
  <c r="AK6" i="20" l="1"/>
  <c r="AL5" i="20"/>
  <c r="AM5" i="20" l="1"/>
  <c r="AL6" i="20"/>
  <c r="AN5" i="20" l="1"/>
  <c r="AM6" i="20"/>
  <c r="AN6" i="20" l="1"/>
  <c r="AO5" i="20"/>
  <c r="AO6" i="20" l="1"/>
  <c r="AP5" i="20"/>
  <c r="AQ5" i="20" l="1"/>
  <c r="AP6" i="20"/>
  <c r="AR5" i="20" l="1"/>
  <c r="AQ6" i="20"/>
  <c r="AR6" i="20" l="1"/>
  <c r="AS5" i="20"/>
  <c r="AS6" i="20" l="1"/>
  <c r="AT5" i="20"/>
  <c r="AU5" i="20" l="1"/>
  <c r="AT6" i="20"/>
  <c r="AV5" i="20" l="1"/>
  <c r="AU6" i="20"/>
  <c r="AV6" i="20" l="1"/>
  <c r="AW5" i="20"/>
  <c r="AW6" i="20" l="1"/>
  <c r="AX5" i="20"/>
  <c r="AY5" i="20" l="1"/>
  <c r="AX6" i="20"/>
  <c r="AZ5" i="20" l="1"/>
  <c r="AY6" i="20"/>
  <c r="AZ6" i="20" l="1"/>
  <c r="BA5" i="20"/>
  <c r="BA6" i="20" l="1"/>
  <c r="BB5" i="20"/>
  <c r="BC5" i="20" l="1"/>
  <c r="BB6" i="20"/>
  <c r="BD5" i="20" l="1"/>
  <c r="BC6" i="20"/>
  <c r="BD6" i="20" l="1"/>
  <c r="BE5" i="20"/>
  <c r="BE6" i="20" l="1"/>
  <c r="BF5" i="20"/>
  <c r="BG5" i="20" l="1"/>
  <c r="BF6" i="20"/>
  <c r="BH5" i="20" l="1"/>
  <c r="BG6" i="20"/>
  <c r="BH6" i="20" l="1"/>
  <c r="BI5" i="20"/>
  <c r="BI6" i="20" l="1"/>
  <c r="BJ5" i="20"/>
  <c r="BK5" i="20" l="1"/>
  <c r="BJ6" i="20"/>
  <c r="BL5" i="20" l="1"/>
  <c r="BK6" i="20"/>
  <c r="BL6" i="20" l="1"/>
  <c r="BM5" i="20"/>
  <c r="BM6" i="20" l="1"/>
  <c r="BN5" i="20"/>
  <c r="BO5" i="20" l="1"/>
  <c r="BN6" i="20"/>
  <c r="BP5" i="20" l="1"/>
  <c r="BO6" i="20"/>
  <c r="BP6" i="20" l="1"/>
  <c r="BQ5" i="20"/>
  <c r="BQ6" i="20" l="1"/>
  <c r="BR5" i="20"/>
  <c r="BR6" i="20" l="1"/>
  <c r="BS5" i="20"/>
  <c r="BT5" i="20" l="1"/>
  <c r="BS6" i="20"/>
  <c r="BT6" i="20" l="1"/>
  <c r="BU5" i="20"/>
  <c r="BV5" i="20" l="1"/>
  <c r="BU6" i="20"/>
  <c r="BV6" i="20" l="1"/>
  <c r="BW5" i="20"/>
  <c r="BX5" i="20" l="1"/>
  <c r="BW6" i="20"/>
  <c r="BX6" i="20" l="1"/>
  <c r="BY5" i="20"/>
  <c r="BY6" i="20" l="1"/>
  <c r="BZ5" i="20"/>
  <c r="CA5" i="20" l="1"/>
  <c r="BZ6" i="20"/>
  <c r="CB5" i="20" l="1"/>
  <c r="CA6" i="20"/>
  <c r="CB6" i="20" l="1"/>
  <c r="CC5" i="20"/>
  <c r="CC6" i="20" l="1"/>
  <c r="CD5" i="20"/>
  <c r="CE5" i="20" l="1"/>
  <c r="CD6" i="20"/>
  <c r="CE6" i="20" l="1"/>
  <c r="CF5" i="20"/>
  <c r="CG5" i="20" l="1"/>
  <c r="CF6" i="20"/>
  <c r="CH5" i="20" l="1"/>
  <c r="CG6" i="20"/>
  <c r="CH6" i="20" l="1"/>
  <c r="CI5" i="20"/>
  <c r="CI6" i="20" l="1"/>
  <c r="CJ5" i="20"/>
  <c r="CK5" i="20" l="1"/>
  <c r="CJ6" i="20"/>
  <c r="CK6" i="20" l="1"/>
  <c r="CL5" i="20"/>
  <c r="CL6" i="20" l="1"/>
  <c r="CM5" i="20"/>
  <c r="CN5" i="20" l="1"/>
  <c r="CM6" i="20"/>
  <c r="CO5" i="20" l="1"/>
  <c r="CN6" i="20"/>
  <c r="CO6" i="20" l="1"/>
  <c r="CP5" i="20"/>
  <c r="CP6" i="20" l="1"/>
  <c r="CQ5" i="20"/>
  <c r="CR5" i="20" l="1"/>
  <c r="CQ6" i="20"/>
  <c r="CS5" i="20" l="1"/>
  <c r="CR6" i="20"/>
  <c r="CS6" i="20" l="1"/>
  <c r="CT5" i="20"/>
  <c r="CU5" i="20" l="1"/>
  <c r="CT6" i="20"/>
  <c r="CV5" i="20" l="1"/>
  <c r="CU6" i="20"/>
  <c r="CV6" i="20" l="1"/>
  <c r="CW5" i="20"/>
  <c r="CX5" i="20" l="1"/>
  <c r="CW6" i="20"/>
  <c r="CX6" i="20" l="1"/>
  <c r="CY5" i="20"/>
  <c r="CY6" i="20" l="1"/>
  <c r="CZ5" i="20"/>
  <c r="CZ6" i="20" s="1"/>
</calcChain>
</file>

<file path=xl/sharedStrings.xml><?xml version="1.0" encoding="utf-8"?>
<sst xmlns="http://schemas.openxmlformats.org/spreadsheetml/2006/main" count="152" uniqueCount="108">
  <si>
    <t>このワークシートでプロジェクトのスケジュール​​を作成します。
セル B1 には、このプロジェクトのタイトルを入力します。
このワークシートの使用方法に関する情報 (スクリーン リーダーの説明やブックの作成者など) は、"詳細情報" ワークシートに入ります。
列 A を下方に移動し続けると、さらに多くの情報を確認できます。</t>
  </si>
  <si>
    <t>セル B2 には会社の名前を入力します。</t>
  </si>
  <si>
    <t>セル B3 に、プロジェクト主任の名前を入力します。セル E3 には、プロジェクトの開始日を入力します。プロジェクトの開始: ラベルはセル C3 にあります。</t>
  </si>
  <si>
    <t>セル E4 の週表示は、セル I4 のプロジェクトのスケジュールに表示する開始週を表します。プロジェクトの開始日は、第 1 週と見なされます。週表示を変更するには、セル E4 に新しい週番号を入力します。
セル E4 の週表示から始まる各週の開始日は、セル I4 から始まり、自動計算されます。このビューには、セル I4 からセル BF4 までの 8 週間が表示されます。
これらのセルは変更しないでください。
週表示: ラベルはセル C4 にあります。</t>
  </si>
  <si>
    <t>セル I5 から BL5 には、各日付のセルの上にあるセル ブロック内に表示される週の日付の数字が含まれており、自動的に計算が行われます。
これらのセルは変更しないでください。
今日の日付は、行 5 の今日の日付からプロジェクト スケジュールの最後まで日付列全体が赤 (16 進値 #AD3815) で囲まれます。</t>
  </si>
  <si>
    <t>この行には、その下に続くプロジェクトのスケジュールの見出しが含まれます。
コンテンツを読み上げるには、B6 から BL 6 に移動します。その見出しの上にある日付の各曜日の最初の文字が、セル I6 から始まってセル BL6 まで続きます。
すべてのプロジェクトのタイムライン グラフは、条件付き書式を使用して、入力された開始日と終了日に基づいて自動生成されます。
セル I7 から始まる列 I 以降の列のセルの内容を変更しないでください。</t>
  </si>
  <si>
    <t xml:space="preserve">この行は削除しないでください。この行は、プロジェクトのスケジュール内にある現在の日付を強調表示するために使用されている数式を保持するために非表示になっています。 </t>
  </si>
  <si>
    <t>セル B8 には、フェーズ 1 のサンプルのタイトルが含まれます。
セル B8 に新しいタイトルを入力します。
プロジェクトに該当する場合は、セル C8 にフェーズを割り当てる名前を入力します。
プロジェクトに該当する場合は、セル D8 にフェーズ全体の進捗状況を入力します。
プロジェクトに該当する場合は、フェーズ全体の開始日と終了日をセル E8 と F8 に入力します。
ガント チャートは自動的に適切な日付を入力し、入力した進捗状況に応じて網かけを設定します。
フェーズを削除してタスクからのみ作業をするには、この行を削除するだけです。</t>
  </si>
  <si>
    <t xml:space="preserve">セル B9 には、サンプル タスク "タスク 1" が含まれます。
セル B9 に、新しいタスク名を入力します。
セル C9 にタスクを割り当てるユーザーを入力します。
セル D9 のタスクの進捗状況を入力します。進行状況バーは、セル内に表示され、セルの数に従って網かけを適用します。たとえば、50% の進捗状況はセルの半分に網かけを設定します。
セル E9 にタスクの開始日を入力します。
セル F9 にタスクの終了日を入力します。
入力した日付の網かけのステータス バーは、セル I9 から始まる BL9 までのブロックに表示されます。 </t>
  </si>
  <si>
    <t>行 10 から 13 は、行 9 のパターンを繰り返します。
このワークシート内のすべてのタスク行に対し、セル A9 の手順を繰り返します。サンプル データはすべて上書きします。
別のフェーズのサンプルは、セル A14 から始まります。
セル A10 から A13 までにタスクの入力を続けるか、セル A14 に移動して詳細を確認します。</t>
  </si>
  <si>
    <t>右のセルには、フェーズ 2 のサンプルのタイトルが含まれます。
B 列に、いつでも新しいフェーズを作成できます。このプロジェクトのスケジュールには、フェーズは不要です。フェーズを削除するには、行を削除するだけです。
この行に新しいフェーズ ブロックを作成するには、右のセルに新しいタイトルを入力します。
上記のフェーズにタスクの追加を続けるには、この行の 1 つ上に新しい行を入力し、セル A9 の説明のようにタスク データを入力します。
セル A8 の説明に基づいて右側のセルのフェーズの詳細情報を更新します。
詳細については、A 列のセルを下に移動します。
このワークシートに新しい行を追加していない場合は、セル B20 と B26 に 2 つの追加のサンプル フェーズ ブロックが作成され表示されます。それ以外の場合、A 列のセルを移動して追加のブロックを探します。
必要に応じて、セル A8 と A9 の手順を繰り返します。</t>
  </si>
  <si>
    <t>サンプル フェーズ タイトル ブロック</t>
  </si>
  <si>
    <t>タスク</t>
  </si>
  <si>
    <t>開始</t>
  </si>
  <si>
    <t>終了</t>
  </si>
  <si>
    <t>日数</t>
  </si>
  <si>
    <t>１週目</t>
    <rPh sb="1" eb="3">
      <t>シュウメ</t>
    </rPh>
    <phoneticPr fontId="26"/>
  </si>
  <si>
    <t>２週目</t>
    <rPh sb="1" eb="3">
      <t>シュウメ</t>
    </rPh>
    <phoneticPr fontId="26"/>
  </si>
  <si>
    <t>３週目</t>
    <rPh sb="1" eb="3">
      <t>シュウメ</t>
    </rPh>
    <phoneticPr fontId="26"/>
  </si>
  <si>
    <t>４週目</t>
    <rPh sb="1" eb="3">
      <t>シュウメ</t>
    </rPh>
    <phoneticPr fontId="26"/>
  </si>
  <si>
    <t>５週目</t>
    <rPh sb="1" eb="3">
      <t>シュウメ</t>
    </rPh>
    <phoneticPr fontId="26"/>
  </si>
  <si>
    <t>６週目</t>
    <rPh sb="1" eb="3">
      <t>シュウメ</t>
    </rPh>
    <phoneticPr fontId="26"/>
  </si>
  <si>
    <t>７週目</t>
    <rPh sb="1" eb="3">
      <t>シュウメ</t>
    </rPh>
    <phoneticPr fontId="26"/>
  </si>
  <si>
    <t>８週目</t>
    <rPh sb="1" eb="3">
      <t>シュウメ</t>
    </rPh>
    <phoneticPr fontId="26"/>
  </si>
  <si>
    <t>序章　　STEP１「考える」</t>
    <rPh sb="0" eb="2">
      <t>ジョショウ</t>
    </rPh>
    <rPh sb="10" eb="11">
      <t>カンガ</t>
    </rPh>
    <phoneticPr fontId="26"/>
  </si>
  <si>
    <t>スタート日：</t>
    <rPh sb="4" eb="5">
      <t>ビ</t>
    </rPh>
    <phoneticPr fontId="26"/>
  </si>
  <si>
    <t>スケジュール単位</t>
    <rPh sb="6" eb="8">
      <t>タンイ</t>
    </rPh>
    <phoneticPr fontId="26"/>
  </si>
  <si>
    <t>週</t>
    <rPh sb="0" eb="1">
      <t>シュウ</t>
    </rPh>
    <phoneticPr fontId="26"/>
  </si>
  <si>
    <t>もくじページ　通読</t>
    <rPh sb="7" eb="9">
      <t>ツウドク</t>
    </rPh>
    <phoneticPr fontId="26"/>
  </si>
  <si>
    <t>STEP2「整理する」</t>
    <rPh sb="6" eb="8">
      <t>セイリ</t>
    </rPh>
    <phoneticPr fontId="26"/>
  </si>
  <si>
    <t>掃除家電・掃除用具・消耗品ストック整理</t>
    <rPh sb="0" eb="4">
      <t>ソウジカデン</t>
    </rPh>
    <rPh sb="5" eb="9">
      <t>ソウジヨウグ</t>
    </rPh>
    <rPh sb="10" eb="13">
      <t>ショウモウヒン</t>
    </rPh>
    <rPh sb="17" eb="19">
      <t>セイリ</t>
    </rPh>
    <phoneticPr fontId="26"/>
  </si>
  <si>
    <t>風呂用品・ケア用品整理</t>
    <rPh sb="0" eb="4">
      <t>フロヨウヒン</t>
    </rPh>
    <rPh sb="7" eb="9">
      <t>ヨウヒン</t>
    </rPh>
    <rPh sb="9" eb="11">
      <t>セイリ</t>
    </rPh>
    <phoneticPr fontId="26"/>
  </si>
  <si>
    <t>タオル・リネン類・布団整理</t>
    <rPh sb="7" eb="8">
      <t>ルイ</t>
    </rPh>
    <rPh sb="9" eb="11">
      <t>フトン</t>
    </rPh>
    <rPh sb="11" eb="13">
      <t>セイリ</t>
    </rPh>
    <phoneticPr fontId="26"/>
  </si>
  <si>
    <t>薬・ケガ用品整理</t>
    <rPh sb="0" eb="1">
      <t>クスリ</t>
    </rPh>
    <rPh sb="4" eb="6">
      <t>ヨウヒン</t>
    </rPh>
    <rPh sb="6" eb="8">
      <t>セイリ</t>
    </rPh>
    <phoneticPr fontId="26"/>
  </si>
  <si>
    <t>季節飾り・インテリア小物整理</t>
    <rPh sb="0" eb="3">
      <t>キセツカザ</t>
    </rPh>
    <rPh sb="10" eb="12">
      <t>コモノ</t>
    </rPh>
    <rPh sb="12" eb="14">
      <t>セイリ</t>
    </rPh>
    <phoneticPr fontId="26"/>
  </si>
  <si>
    <t>防災用品整理・準備</t>
    <rPh sb="0" eb="4">
      <t>ボウサイヨウヒン</t>
    </rPh>
    <rPh sb="4" eb="6">
      <t>セイリ</t>
    </rPh>
    <rPh sb="7" eb="9">
      <t>ジュンビ</t>
    </rPh>
    <phoneticPr fontId="26"/>
  </si>
  <si>
    <t>傘・玄関まわり用品整理</t>
    <rPh sb="0" eb="1">
      <t>カサ</t>
    </rPh>
    <rPh sb="2" eb="4">
      <t>ゲンカン</t>
    </rPh>
    <rPh sb="7" eb="9">
      <t>ヨウヒン</t>
    </rPh>
    <rPh sb="9" eb="11">
      <t>セイリ</t>
    </rPh>
    <phoneticPr fontId="26"/>
  </si>
  <si>
    <t>生活してみる</t>
    <rPh sb="0" eb="2">
      <t>セイカツ</t>
    </rPh>
    <phoneticPr fontId="26"/>
  </si>
  <si>
    <t>９週目</t>
    <rPh sb="1" eb="3">
      <t>シュウメ</t>
    </rPh>
    <phoneticPr fontId="26"/>
  </si>
  <si>
    <t>見直し・確定（必要なら収納用品を購入）</t>
    <rPh sb="0" eb="2">
      <t>ミナオ</t>
    </rPh>
    <rPh sb="4" eb="6">
      <t>カクテイ</t>
    </rPh>
    <rPh sb="7" eb="9">
      <t>ヒツヨウ</t>
    </rPh>
    <rPh sb="11" eb="13">
      <t>シュウノウ</t>
    </rPh>
    <rPh sb="13" eb="15">
      <t>ヨウヒン</t>
    </rPh>
    <rPh sb="16" eb="18">
      <t>コウニュウ</t>
    </rPh>
    <phoneticPr fontId="26"/>
  </si>
  <si>
    <t>CD/DVD整理</t>
    <rPh sb="6" eb="8">
      <t>セイリ</t>
    </rPh>
    <phoneticPr fontId="26"/>
  </si>
  <si>
    <t>《01》読む</t>
    <rPh sb="4" eb="5">
      <t>ヨ</t>
    </rPh>
    <phoneticPr fontId="26"/>
  </si>
  <si>
    <t>《02》室内写真提出</t>
    <rPh sb="4" eb="6">
      <t>シツナイ</t>
    </rPh>
    <rPh sb="6" eb="8">
      <t>シャシン</t>
    </rPh>
    <rPh sb="8" eb="10">
      <t>テイシュツ</t>
    </rPh>
    <phoneticPr fontId="26"/>
  </si>
  <si>
    <t>《03》～《04》「もやっと正常化シート」提出</t>
    <rPh sb="14" eb="17">
      <t>セイジョウカ</t>
    </rPh>
    <rPh sb="21" eb="23">
      <t>テイシュツ</t>
    </rPh>
    <phoneticPr fontId="26"/>
  </si>
  <si>
    <t>《05》～《06》「理想のタイムスケジュール」提出</t>
    <rPh sb="10" eb="12">
      <t>リソウ</t>
    </rPh>
    <rPh sb="23" eb="25">
      <t>テイシュツ</t>
    </rPh>
    <phoneticPr fontId="26"/>
  </si>
  <si>
    <t>《07》～《08》興味があればやってみて！</t>
    <rPh sb="9" eb="11">
      <t>キョウミ</t>
    </rPh>
    <phoneticPr fontId="26"/>
  </si>
  <si>
    <t>《09》モノの種類を付箋に書くワーク　提出</t>
    <rPh sb="7" eb="9">
      <t>シュルイ</t>
    </rPh>
    <rPh sb="10" eb="12">
      <t>フセン</t>
    </rPh>
    <rPh sb="13" eb="14">
      <t>カ</t>
    </rPh>
    <rPh sb="19" eb="21">
      <t>テイシュツ</t>
    </rPh>
    <phoneticPr fontId="26"/>
  </si>
  <si>
    <t>《10》～《15》読む</t>
    <rPh sb="9" eb="10">
      <t>ヨ</t>
    </rPh>
    <phoneticPr fontId="26"/>
  </si>
  <si>
    <t>《18》書類整理</t>
    <rPh sb="4" eb="6">
      <t>ショルイ</t>
    </rPh>
    <rPh sb="6" eb="8">
      <t>セイリ</t>
    </rPh>
    <phoneticPr fontId="26"/>
  </si>
  <si>
    <t>《19》キッチン整理</t>
    <rPh sb="8" eb="10">
      <t>セイリ</t>
    </rPh>
    <phoneticPr fontId="26"/>
  </si>
  <si>
    <t>《20》化粧品・アクセサリー整理</t>
    <rPh sb="4" eb="7">
      <t>ケショウヒン</t>
    </rPh>
    <rPh sb="14" eb="16">
      <t>セイリ</t>
    </rPh>
    <phoneticPr fontId="26"/>
  </si>
  <si>
    <t>STEP３「収納する」</t>
    <rPh sb="6" eb="8">
      <t>シュウノウ</t>
    </rPh>
    <phoneticPr fontId="26"/>
  </si>
  <si>
    <t>《23》～《29》読む</t>
    <rPh sb="9" eb="10">
      <t>ヨ</t>
    </rPh>
    <phoneticPr fontId="26"/>
  </si>
  <si>
    <t>《30》～《31》どの部屋で何をするか決める</t>
    <rPh sb="11" eb="13">
      <t>ヘヤ</t>
    </rPh>
    <rPh sb="14" eb="15">
      <t>ナニ</t>
    </rPh>
    <rPh sb="19" eb="20">
      <t>キ</t>
    </rPh>
    <phoneticPr fontId="26"/>
  </si>
  <si>
    <t>《32》家具・モノの置き場所を決める</t>
    <rPh sb="4" eb="6">
      <t>カグ</t>
    </rPh>
    <rPh sb="10" eb="11">
      <t>オ</t>
    </rPh>
    <rPh sb="12" eb="14">
      <t>バショ</t>
    </rPh>
    <rPh sb="15" eb="16">
      <t>キ</t>
    </rPh>
    <phoneticPr fontId="26"/>
  </si>
  <si>
    <t>《33》～《34》収納プランを考える</t>
    <rPh sb="9" eb="11">
      <t>シュウノウ</t>
    </rPh>
    <rPh sb="15" eb="16">
      <t>カンガ</t>
    </rPh>
    <phoneticPr fontId="26"/>
  </si>
  <si>
    <t>《35》家具・モノを配置する（仮置き）</t>
    <rPh sb="4" eb="6">
      <t>カグ</t>
    </rPh>
    <rPh sb="10" eb="12">
      <t>ハイチ</t>
    </rPh>
    <rPh sb="15" eb="17">
      <t>カリオ</t>
    </rPh>
    <phoneticPr fontId="26"/>
  </si>
  <si>
    <t>１０週目</t>
    <rPh sb="2" eb="4">
      <t>シュウメ</t>
    </rPh>
    <phoneticPr fontId="26"/>
  </si>
  <si>
    <t>１１週目</t>
    <rPh sb="2" eb="4">
      <t>シュウメ</t>
    </rPh>
    <phoneticPr fontId="26"/>
  </si>
  <si>
    <t>１２週目</t>
    <rPh sb="2" eb="4">
      <t>シュウメ</t>
    </rPh>
    <phoneticPr fontId="26"/>
  </si>
  <si>
    <t>１３週目</t>
    <rPh sb="2" eb="4">
      <t>シュウメ</t>
    </rPh>
    <phoneticPr fontId="26"/>
  </si>
  <si>
    <t>１４週目</t>
    <rPh sb="2" eb="4">
      <t>シュウメ</t>
    </rPh>
    <phoneticPr fontId="26"/>
  </si>
  <si>
    <t>文房具・工具整理・裁縫道具整理</t>
    <rPh sb="0" eb="3">
      <t>ブンボウグ</t>
    </rPh>
    <rPh sb="4" eb="6">
      <t>コウグ</t>
    </rPh>
    <rPh sb="6" eb="8">
      <t>セイリ</t>
    </rPh>
    <rPh sb="13" eb="15">
      <t>セイリ</t>
    </rPh>
    <phoneticPr fontId="26"/>
  </si>
  <si>
    <t>トノエル式【整理収納】通信講座＋コンサル　VIPコース</t>
    <rPh sb="4" eb="5">
      <t>シキ</t>
    </rPh>
    <rPh sb="6" eb="10">
      <t>セイリシュウノウ</t>
    </rPh>
    <rPh sb="11" eb="15">
      <t>ツウシンコウザ</t>
    </rPh>
    <phoneticPr fontId="26"/>
  </si>
  <si>
    <t>機械類整理</t>
    <rPh sb="3" eb="5">
      <t>セイリ</t>
    </rPh>
    <phoneticPr fontId="26"/>
  </si>
  <si>
    <t>《22》思い出品・写真の整理（余裕があれば）</t>
    <rPh sb="4" eb="5">
      <t>オモ</t>
    </rPh>
    <rPh sb="6" eb="8">
      <t>デヒン</t>
    </rPh>
    <rPh sb="9" eb="11">
      <t>シャシン</t>
    </rPh>
    <rPh sb="12" eb="14">
      <t>セイリ</t>
    </rPh>
    <rPh sb="15" eb="17">
      <t>ヨユウ</t>
    </rPh>
    <phoneticPr fontId="26"/>
  </si>
  <si>
    <t>●●●●様　整理収納　スケジュール</t>
    <rPh sb="4" eb="5">
      <t>サマ</t>
    </rPh>
    <phoneticPr fontId="26"/>
  </si>
  <si>
    <t>【46】荷ほどき・家具やモノの仮置き</t>
    <rPh sb="4" eb="5">
      <t>ニ</t>
    </rPh>
    <rPh sb="9" eb="11">
      <t>カグ</t>
    </rPh>
    <rPh sb="15" eb="17">
      <t>カリオ</t>
    </rPh>
    <phoneticPr fontId="26"/>
  </si>
  <si>
    <t>引越し（荷物の搬出・搬入）</t>
    <rPh sb="4" eb="6">
      <t>ニモツ</t>
    </rPh>
    <rPh sb="7" eb="9">
      <t>ハンシュツ</t>
    </rPh>
    <rPh sb="10" eb="12">
      <t>ハンニュウ</t>
    </rPh>
    <phoneticPr fontId="26"/>
  </si>
  <si>
    <t>直前まで使うモノの荷造り</t>
    <rPh sb="0" eb="2">
      <t>チョクゼン</t>
    </rPh>
    <rPh sb="4" eb="5">
      <t>ツカ</t>
    </rPh>
    <rPh sb="9" eb="11">
      <t>ニヅク</t>
    </rPh>
    <phoneticPr fontId="26"/>
  </si>
  <si>
    <t>よく使うモノの荷造り</t>
    <rPh sb="2" eb="3">
      <t>ツカ</t>
    </rPh>
    <rPh sb="7" eb="9">
      <t>ニヅク</t>
    </rPh>
    <phoneticPr fontId="26"/>
  </si>
  <si>
    <t>あまり使わないモノの荷造り</t>
    <rPh sb="3" eb="4">
      <t>ツカ</t>
    </rPh>
    <rPh sb="10" eb="12">
      <t>ニヅク</t>
    </rPh>
    <phoneticPr fontId="26"/>
  </si>
  <si>
    <t>【42】～【45】読む</t>
    <rPh sb="9" eb="10">
      <t>ヨ</t>
    </rPh>
    <phoneticPr fontId="26"/>
  </si>
  <si>
    <t>【39】～【41】荷物ラベル作成（荷物の量が少ないので不要かも）</t>
    <rPh sb="9" eb="11">
      <t>ニモツ</t>
    </rPh>
    <rPh sb="14" eb="16">
      <t>サクセイ</t>
    </rPh>
    <rPh sb="17" eb="19">
      <t>ニモツ</t>
    </rPh>
    <rPh sb="20" eb="21">
      <t>リョウ</t>
    </rPh>
    <rPh sb="22" eb="23">
      <t>スク</t>
    </rPh>
    <rPh sb="27" eb="29">
      <t>フヨウ</t>
    </rPh>
    <phoneticPr fontId="26"/>
  </si>
  <si>
    <t>【37】～【38】荷物リスト作成（荷物の量が少ないので不要かも）</t>
    <rPh sb="9" eb="11">
      <t>ニモツ</t>
    </rPh>
    <rPh sb="14" eb="16">
      <t>サクセイ</t>
    </rPh>
    <phoneticPr fontId="26"/>
  </si>
  <si>
    <t>【36】梱包資材準備</t>
    <rPh sb="4" eb="8">
      <t>コンポウシザイ</t>
    </rPh>
    <rPh sb="8" eb="10">
      <t>ジュンビ</t>
    </rPh>
    <phoneticPr fontId="26"/>
  </si>
  <si>
    <t>STEP４「荷造り」</t>
    <rPh sb="6" eb="8">
      <t>ニヅク</t>
    </rPh>
    <phoneticPr fontId="26"/>
  </si>
  <si>
    <t>【34】～【35】収納プランを考える</t>
    <rPh sb="9" eb="11">
      <t>シュウノウ</t>
    </rPh>
    <rPh sb="15" eb="16">
      <t>カンガ</t>
    </rPh>
    <phoneticPr fontId="26"/>
  </si>
  <si>
    <t>【33】家具・モノの置き場所を決める</t>
    <rPh sb="4" eb="6">
      <t>カグ</t>
    </rPh>
    <rPh sb="10" eb="11">
      <t>オ</t>
    </rPh>
    <rPh sb="12" eb="14">
      <t>バショ</t>
    </rPh>
    <rPh sb="15" eb="16">
      <t>キ</t>
    </rPh>
    <phoneticPr fontId="26"/>
  </si>
  <si>
    <t>【31】～【32】どの部屋で何をするか決める</t>
    <rPh sb="11" eb="13">
      <t>ヘヤ</t>
    </rPh>
    <rPh sb="14" eb="15">
      <t>ナニ</t>
    </rPh>
    <rPh sb="19" eb="20">
      <t>キ</t>
    </rPh>
    <phoneticPr fontId="26"/>
  </si>
  <si>
    <t>【24】～【30】読む</t>
    <rPh sb="9" eb="10">
      <t>ヨ</t>
    </rPh>
    <phoneticPr fontId="26"/>
  </si>
  <si>
    <t>STEP３「収納プラン」</t>
    <rPh sb="6" eb="8">
      <t>シュウノウ</t>
    </rPh>
    <phoneticPr fontId="26"/>
  </si>
  <si>
    <t>【23】思い出品の整理（余裕があれば）</t>
    <rPh sb="4" eb="5">
      <t>オモ</t>
    </rPh>
    <rPh sb="6" eb="8">
      <t>デヒン</t>
    </rPh>
    <rPh sb="9" eb="11">
      <t>セイリ</t>
    </rPh>
    <rPh sb="12" eb="14">
      <t>ヨユウ</t>
    </rPh>
    <phoneticPr fontId="26"/>
  </si>
  <si>
    <t>【22】趣味グッズの整理（あれば）</t>
    <rPh sb="4" eb="6">
      <t>シュミ</t>
    </rPh>
    <rPh sb="10" eb="12">
      <t>セイリ</t>
    </rPh>
    <phoneticPr fontId="26"/>
  </si>
  <si>
    <t>子どものおもちゃ整理（やる気があれば）</t>
    <rPh sb="0" eb="1">
      <t>コ</t>
    </rPh>
    <rPh sb="8" eb="10">
      <t>セイリ</t>
    </rPh>
    <rPh sb="13" eb="14">
      <t>キ</t>
    </rPh>
    <phoneticPr fontId="26"/>
  </si>
  <si>
    <t>お子さんの絵本整理（やる気があれば）</t>
    <rPh sb="1" eb="2">
      <t>コ</t>
    </rPh>
    <rPh sb="5" eb="6">
      <t>エ</t>
    </rPh>
    <rPh sb="6" eb="7">
      <t>ホン</t>
    </rPh>
    <rPh sb="7" eb="9">
      <t>セイリ</t>
    </rPh>
    <phoneticPr fontId="26"/>
  </si>
  <si>
    <t>レジャー用品整理</t>
    <rPh sb="4" eb="6">
      <t>ヨウヒン</t>
    </rPh>
    <rPh sb="6" eb="8">
      <t>セイリ</t>
    </rPh>
    <phoneticPr fontId="26"/>
  </si>
  <si>
    <t>機械類・文房具・工具・裁縫道具整理</t>
    <rPh sb="0" eb="3">
      <t>キカイルイ</t>
    </rPh>
    <rPh sb="4" eb="7">
      <t>ブンボウグ</t>
    </rPh>
    <rPh sb="8" eb="10">
      <t>コウグ</t>
    </rPh>
    <rPh sb="11" eb="15">
      <t>サイホウドウグ</t>
    </rPh>
    <rPh sb="15" eb="17">
      <t>セイリ</t>
    </rPh>
    <phoneticPr fontId="26"/>
  </si>
  <si>
    <t>【21】化粧品・アクセサリー整理</t>
    <rPh sb="4" eb="7">
      <t>ケショウヒン</t>
    </rPh>
    <rPh sb="14" eb="16">
      <t>セイリ</t>
    </rPh>
    <phoneticPr fontId="26"/>
  </si>
  <si>
    <t>ご主人の本・書類整理（必要があれば）</t>
    <rPh sb="1" eb="3">
      <t>シュジン</t>
    </rPh>
    <rPh sb="4" eb="5">
      <t>ホン</t>
    </rPh>
    <rPh sb="6" eb="8">
      <t>ショルイ</t>
    </rPh>
    <rPh sb="11" eb="13">
      <t>ヒツヨウ</t>
    </rPh>
    <phoneticPr fontId="26"/>
  </si>
  <si>
    <t>ご主人の衣類・靴・バッグ整理（必要があれば）</t>
    <rPh sb="1" eb="3">
      <t>シュジン</t>
    </rPh>
    <rPh sb="4" eb="6">
      <t>イルイ</t>
    </rPh>
    <rPh sb="15" eb="17">
      <t>ヒツヨウ</t>
    </rPh>
    <phoneticPr fontId="26"/>
  </si>
  <si>
    <t>【20】キッチン整理</t>
    <rPh sb="8" eb="10">
      <t>セイリ</t>
    </rPh>
    <phoneticPr fontId="26"/>
  </si>
  <si>
    <t>【19】書類整理</t>
    <rPh sb="4" eb="6">
      <t>ショルイ</t>
    </rPh>
    <rPh sb="6" eb="8">
      <t>セイリ</t>
    </rPh>
    <phoneticPr fontId="26"/>
  </si>
  <si>
    <t>お子さんの衣類・靴・バッグ整理（やる気があれば）</t>
    <rPh sb="1" eb="2">
      <t>コ</t>
    </rPh>
    <rPh sb="5" eb="7">
      <t>イルイ</t>
    </rPh>
    <rPh sb="8" eb="9">
      <t>クツ</t>
    </rPh>
    <rPh sb="13" eb="15">
      <t>セイリ</t>
    </rPh>
    <phoneticPr fontId="26"/>
  </si>
  <si>
    <t>【11】～【16】読む</t>
    <rPh sb="9" eb="10">
      <t>ヨ</t>
    </rPh>
    <phoneticPr fontId="26"/>
  </si>
  <si>
    <t>【10】モノの種類を付箋に書くワーク　提出</t>
    <rPh sb="7" eb="9">
      <t>シュルイ</t>
    </rPh>
    <rPh sb="10" eb="12">
      <t>フセン</t>
    </rPh>
    <rPh sb="13" eb="14">
      <t>カ</t>
    </rPh>
    <rPh sb="19" eb="21">
      <t>テイシュツ</t>
    </rPh>
    <phoneticPr fontId="26"/>
  </si>
  <si>
    <t>【08】～【09】興味があればやってみて！</t>
    <rPh sb="9" eb="11">
      <t>キョウミ</t>
    </rPh>
    <phoneticPr fontId="26"/>
  </si>
  <si>
    <t>【06】～【07】「理想のタイムスケジュール」提出</t>
    <rPh sb="10" eb="12">
      <t>リソウ</t>
    </rPh>
    <rPh sb="23" eb="25">
      <t>テイシュツ</t>
    </rPh>
    <phoneticPr fontId="26"/>
  </si>
  <si>
    <t>【04】～【05】「もやっと正常化シート」提出</t>
    <rPh sb="14" eb="17">
      <t>セイジョウカ</t>
    </rPh>
    <rPh sb="21" eb="23">
      <t>テイシュツ</t>
    </rPh>
    <phoneticPr fontId="26"/>
  </si>
  <si>
    <t>【03】室内写真提出 横向きの写真だとわかりやすいです</t>
    <rPh sb="4" eb="6">
      <t>シツナイ</t>
    </rPh>
    <rPh sb="6" eb="8">
      <t>シャシン</t>
    </rPh>
    <rPh sb="8" eb="10">
      <t>テイシュツ</t>
    </rPh>
    <rPh sb="11" eb="13">
      <t>ヨコム</t>
    </rPh>
    <rPh sb="15" eb="17">
      <t>シャシン</t>
    </rPh>
    <phoneticPr fontId="26"/>
  </si>
  <si>
    <t>【01】【02】読む</t>
    <rPh sb="8" eb="9">
      <t>ヨ</t>
    </rPh>
    <phoneticPr fontId="26"/>
  </si>
  <si>
    <t>更新日：</t>
    <rPh sb="0" eb="3">
      <t>コウシンビ</t>
    </rPh>
    <phoneticPr fontId="26"/>
  </si>
  <si>
    <t>トノエル式【引越し】通信講座＋コンサル</t>
    <rPh sb="4" eb="5">
      <t>シキ</t>
    </rPh>
    <rPh sb="6" eb="8">
      <t>ヒッコ</t>
    </rPh>
    <rPh sb="10" eb="14">
      <t>ツウシンコウザ</t>
    </rPh>
    <phoneticPr fontId="26"/>
  </si>
  <si>
    <t>●●様　引越し　スケジュール</t>
    <rPh sb="2" eb="3">
      <t>サマ</t>
    </rPh>
    <rPh sb="4" eb="6">
      <t>ヒッコ</t>
    </rPh>
    <phoneticPr fontId="26"/>
  </si>
  <si>
    <t>《16》●●さんの衣類・靴・バッグ整理</t>
    <rPh sb="9" eb="11">
      <t>イルイ</t>
    </rPh>
    <rPh sb="12" eb="13">
      <t>クツ</t>
    </rPh>
    <rPh sb="17" eb="19">
      <t>セイリ</t>
    </rPh>
    <phoneticPr fontId="26"/>
  </si>
  <si>
    <t>《17》●●さんの本・雑誌整理</t>
    <rPh sb="9" eb="10">
      <t>ホン</t>
    </rPh>
    <rPh sb="11" eb="13">
      <t>ザッシ</t>
    </rPh>
    <rPh sb="13" eb="15">
      <t>セイリ</t>
    </rPh>
    <phoneticPr fontId="26"/>
  </si>
  <si>
    <t>【17】●●さんの衣類・靴・バッグ整理</t>
    <rPh sb="9" eb="11">
      <t>イルイ</t>
    </rPh>
    <rPh sb="12" eb="13">
      <t>クツ</t>
    </rPh>
    <rPh sb="17" eb="19">
      <t>セイリ</t>
    </rPh>
    <phoneticPr fontId="26"/>
  </si>
  <si>
    <t>【18】●●さんの本・雑誌整理</t>
    <rPh sb="9" eb="10">
      <t>ホン</t>
    </rPh>
    <rPh sb="11" eb="13">
      <t>ザッシ</t>
    </rPh>
    <rPh sb="13" eb="15">
      <t>セイリ</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</si>
</sst>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 &quot;¥&quot;* #,##0_ ;_ &quot;¥&quot;* \-#,##0_ ;_ &quot;¥&quot;* &quot;-&quot;_ ;_ @_ "/>
    <numFmt numFmtId="44" formatCode="_ &quot;¥&quot;* #,##0.00_ ;_ &quot;¥&quot;* \-#,##0.00_ ;_ &quot;¥&quot;* &quot;-&quot;??_ ;_ @_ "/>
    <numFmt numFmtId="176" formatCode="_(* #,##0_);_(* \(#,##0\);_(* &quot;-&quot;_);_(@_)"/>
    <numFmt numFmtId="177" formatCode="_(* #,##0.00_);_(* \(#,##0.00\);_(* &quot;-&quot;??_);_(@_)"/>
    <numFmt numFmtId="178" formatCode="m/d/yy;@"/>
    <numFmt numFmtId="179" formatCode="aaa\,\ m/d/yyyy"/>
    <numFmt numFmtId="180" formatCode="d"/>
    <numFmt numFmtId="181" formatCode="[$-F800]dddd\,\ mmmm\ dd\,\ yyyy"/>
  </numFmts>
  <fonts count="30" x14ac:knownFonts="1">
    <font>
      <sz val="11"/>
      <color theme="1"/>
      <name val="Meiryo UI"/>
      <family val="2"/>
      <charset val="128"/>
    </font>
    <font>
      <sz val="11"/>
      <color theme="1"/>
      <name val="Meiryo UI"/>
      <family val="2"/>
      <charset val="128"/>
    </font>
    <font>
      <sz val="11"/>
      <color theme="0"/>
      <name val="Meiryo UI"/>
      <family val="2"/>
      <charset val="128"/>
    </font>
    <font>
      <sz val="11"/>
      <color rgb="FF006100"/>
      <name val="Meiryo UI"/>
      <family val="2"/>
      <charset val="128"/>
    </font>
    <font>
      <sz val="11"/>
      <color rgb="FF9C0006"/>
      <name val="Meiryo UI"/>
      <family val="2"/>
      <charset val="128"/>
    </font>
    <font>
      <u/>
      <sz val="11"/>
      <color theme="11"/>
      <name val="Meiryo UI"/>
      <family val="2"/>
      <charset val="128"/>
    </font>
    <font>
      <b/>
      <sz val="22"/>
      <color theme="1" tint="0.34998626667073579"/>
      <name val="Meiryo UI"/>
      <family val="2"/>
      <charset val="128"/>
    </font>
    <font>
      <sz val="14"/>
      <color theme="1"/>
      <name val="Meiryo UI"/>
      <family val="2"/>
      <charset val="128"/>
    </font>
    <font>
      <b/>
      <sz val="11"/>
      <color theme="3"/>
      <name val="Meiryo UI"/>
      <family val="2"/>
      <charset val="128"/>
    </font>
    <font>
      <b/>
      <sz val="11"/>
      <color theme="0"/>
      <name val="Meiryo UI"/>
      <family val="2"/>
      <charset val="128"/>
    </font>
    <font>
      <b/>
      <sz val="11"/>
      <color theme="1"/>
      <name val="Meiryo UI"/>
      <family val="2"/>
      <charset val="128"/>
    </font>
    <font>
      <i/>
      <sz val="11"/>
      <color rgb="FF7F7F7F"/>
      <name val="Meiryo UI"/>
      <family val="2"/>
      <charset val="128"/>
    </font>
    <font>
      <sz val="11"/>
      <color rgb="FFFF0000"/>
      <name val="Meiryo UI"/>
      <family val="2"/>
      <charset val="128"/>
    </font>
    <font>
      <b/>
      <sz val="11"/>
      <color rgb="FFFA7D00"/>
      <name val="Meiryo UI"/>
      <family val="2"/>
      <charset val="128"/>
    </font>
    <font>
      <u/>
      <sz val="11"/>
      <color indexed="12"/>
      <name val="Meiryo UI"/>
      <family val="2"/>
      <charset val="128"/>
    </font>
    <font>
      <sz val="11"/>
      <color rgb="FF3F3F76"/>
      <name val="Meiryo UI"/>
      <family val="2"/>
      <charset val="128"/>
    </font>
    <font>
      <b/>
      <sz val="11"/>
      <color rgb="FF3F3F3F"/>
      <name val="Meiryo UI"/>
      <family val="2"/>
      <charset val="128"/>
    </font>
    <font>
      <sz val="11"/>
      <color rgb="FF9C5700"/>
      <name val="Meiryo UI"/>
      <family val="2"/>
      <charset val="128"/>
    </font>
    <font>
      <sz val="11"/>
      <color rgb="FFFA7D00"/>
      <name val="Meiryo UI"/>
      <family val="2"/>
      <charset val="128"/>
    </font>
    <font>
      <sz val="10"/>
      <name val="Meiryo UI"/>
      <family val="2"/>
      <charset val="128"/>
    </font>
    <font>
      <b/>
      <sz val="11"/>
      <color theme="1" tint="0.499984740745262"/>
      <name val="Meiryo UI"/>
      <family val="2"/>
      <charset val="128"/>
    </font>
    <font>
      <sz val="10"/>
      <color theme="1" tint="0.499984740745262"/>
      <name val="Meiryo UI"/>
      <family val="2"/>
      <charset val="128"/>
    </font>
    <font>
      <sz val="9"/>
      <name val="Meiryo UI"/>
      <family val="2"/>
      <charset val="128"/>
    </font>
    <font>
      <b/>
      <sz val="9"/>
      <color theme="0"/>
      <name val="Meiryo UI"/>
      <family val="2"/>
      <charset val="128"/>
    </font>
    <font>
      <sz val="8"/>
      <color theme="0"/>
      <name val="Meiryo UI"/>
      <family val="2"/>
      <charset val="128"/>
    </font>
    <font>
      <sz val="11"/>
      <name val="Meiryo UI"/>
      <family val="2"/>
      <charset val="128"/>
    </font>
    <font>
      <sz val="6"/>
      <name val="Meiryo UI"/>
      <family val="2"/>
      <charset val="128"/>
    </font>
    <font>
      <b/>
      <sz val="18"/>
      <color theme="1"/>
      <name val="Meiryo UI"/>
      <family val="2"/>
      <charset val="128"/>
    </font>
    <font>
      <sz val="18"/>
      <color theme="1"/>
      <name val="Meiryo UI"/>
      <family val="3"/>
      <charset val="128"/>
    </font>
    <font>
      <b/>
      <sz val="18"/>
      <color theme="1"/>
      <name val="Meiryo UI"/>
      <family val="3"/>
      <charset val="128"/>
    </font>
  </fonts>
  <fills count="4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8"/>
        <bgColor indexed="64"/>
      </patternFill>
    </fill>
  </fills>
  <borders count="17">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4">
    <xf numFmtId="0" fontId="0" fillId="0" borderId="0"/>
    <xf numFmtId="0" fontId="14" fillId="0" borderId="0" applyNumberFormat="0" applyFill="0" applyBorder="0" applyAlignment="0" applyProtection="0">
      <alignment vertical="top"/>
      <protection locked="0"/>
    </xf>
    <xf numFmtId="9" fontId="1" fillId="0" borderId="0" applyFont="0" applyFill="0" applyBorder="0" applyAlignment="0" applyProtection="0"/>
    <xf numFmtId="0" fontId="2" fillId="0" borderId="0"/>
    <xf numFmtId="177" fontId="1" fillId="0" borderId="3" applyFont="0" applyFill="0" applyAlignment="0" applyProtection="0"/>
    <xf numFmtId="0" fontId="6" fillId="0" borderId="0" applyNumberFormat="0" applyFill="0" applyBorder="0" applyAlignment="0" applyProtection="0"/>
    <xf numFmtId="0" fontId="7" fillId="0" borderId="0" applyNumberFormat="0" applyFill="0" applyAlignment="0" applyProtection="0"/>
    <xf numFmtId="0" fontId="7" fillId="0" borderId="0" applyNumberFormat="0" applyFill="0" applyProtection="0">
      <alignment vertical="top"/>
    </xf>
    <xf numFmtId="0" fontId="1" fillId="0" borderId="0" applyNumberFormat="0" applyFill="0" applyProtection="0">
      <alignment horizontal="right" indent="1"/>
    </xf>
    <xf numFmtId="179" fontId="1" fillId="0" borderId="3">
      <alignment horizontal="center" vertical="center"/>
    </xf>
    <xf numFmtId="178" fontId="1" fillId="0" borderId="2" applyFill="0">
      <alignment horizontal="center" vertical="center"/>
    </xf>
    <xf numFmtId="0" fontId="1" fillId="0" borderId="2" applyFill="0">
      <alignment horizontal="center" vertical="center"/>
    </xf>
    <xf numFmtId="0" fontId="1" fillId="0" borderId="2" applyFill="0">
      <alignment horizontal="left" vertical="center" indent="2"/>
    </xf>
    <xf numFmtId="0" fontId="5" fillId="0" borderId="0" applyNumberFormat="0" applyFill="0" applyBorder="0" applyAlignment="0" applyProtection="0"/>
    <xf numFmtId="176"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0" fontId="8" fillId="0" borderId="0" applyNumberFormat="0" applyFill="0" applyBorder="0" applyAlignment="0" applyProtection="0"/>
    <xf numFmtId="0" fontId="3" fillId="11" borderId="0" applyNumberFormat="0" applyBorder="0" applyAlignment="0" applyProtection="0"/>
    <xf numFmtId="0" fontId="4" fillId="12" borderId="0" applyNumberFormat="0" applyBorder="0" applyAlignment="0" applyProtection="0"/>
    <xf numFmtId="0" fontId="17" fillId="13" borderId="0" applyNumberFormat="0" applyBorder="0" applyAlignment="0" applyProtection="0"/>
    <xf numFmtId="0" fontId="15" fillId="14" borderId="11" applyNumberFormat="0" applyAlignment="0" applyProtection="0"/>
    <xf numFmtId="0" fontId="16" fillId="15" borderId="12" applyNumberFormat="0" applyAlignment="0" applyProtection="0"/>
    <xf numFmtId="0" fontId="13" fillId="15" borderId="11" applyNumberFormat="0" applyAlignment="0" applyProtection="0"/>
    <xf numFmtId="0" fontId="18" fillId="0" borderId="13" applyNumberFormat="0" applyFill="0" applyAlignment="0" applyProtection="0"/>
    <xf numFmtId="0" fontId="9" fillId="16" borderId="14" applyNumberFormat="0" applyAlignment="0" applyProtection="0"/>
    <xf numFmtId="0" fontId="12" fillId="0" borderId="0" applyNumberFormat="0" applyFill="0" applyBorder="0" applyAlignment="0" applyProtection="0"/>
    <xf numFmtId="0" fontId="1" fillId="17" borderId="15" applyNumberFormat="0" applyFont="0" applyAlignment="0" applyProtection="0"/>
    <xf numFmtId="0" fontId="11" fillId="0" borderId="0" applyNumberFormat="0" applyFill="0" applyBorder="0" applyAlignment="0" applyProtection="0"/>
    <xf numFmtId="0" fontId="10" fillId="0" borderId="16" applyNumberFormat="0" applyFill="0" applyAlignment="0" applyProtection="0"/>
    <xf numFmtId="0" fontId="2"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2"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cellStyleXfs>
  <cellXfs count="57">
    <xf numFmtId="0" fontId="0" fillId="0" borderId="0" xfId="0"/>
    <xf numFmtId="0" fontId="0" fillId="0" borderId="0" xfId="0" applyAlignment="1">
      <alignment vertical="center"/>
    </xf>
    <xf numFmtId="0" fontId="0" fillId="0" borderId="0" xfId="0" applyAlignment="1">
      <alignment horizontal="center"/>
    </xf>
    <xf numFmtId="0" fontId="0" fillId="0" borderId="0" xfId="0" applyAlignment="1">
      <alignment horizontal="right" vertical="center"/>
    </xf>
    <xf numFmtId="0" fontId="0" fillId="0" borderId="3" xfId="0" applyBorder="1" applyAlignment="1">
      <alignment horizontal="center" vertical="center"/>
    </xf>
    <xf numFmtId="178" fontId="0" fillId="6" borderId="2" xfId="0" applyNumberFormat="1" applyFill="1" applyBorder="1" applyAlignment="1">
      <alignment horizontal="center" vertical="center"/>
    </xf>
    <xf numFmtId="0" fontId="0" fillId="0" borderId="9" xfId="0" applyBorder="1" applyAlignment="1">
      <alignment vertical="center"/>
    </xf>
    <xf numFmtId="0" fontId="0" fillId="0" borderId="9" xfId="0" applyBorder="1" applyAlignment="1">
      <alignment horizontal="right" vertical="center"/>
    </xf>
    <xf numFmtId="0" fontId="2" fillId="0" borderId="0" xfId="3"/>
    <xf numFmtId="0" fontId="2" fillId="0" borderId="0" xfId="3" applyAlignment="1">
      <alignment wrapText="1"/>
    </xf>
    <xf numFmtId="0" fontId="6" fillId="0" borderId="0" xfId="5" applyAlignment="1">
      <alignment horizontal="left"/>
    </xf>
    <xf numFmtId="0" fontId="7" fillId="0" borderId="0" xfId="6"/>
    <xf numFmtId="0" fontId="19" fillId="0" borderId="0" xfId="0" applyFont="1"/>
    <xf numFmtId="0" fontId="19" fillId="0" borderId="0" xfId="0" applyFont="1" applyAlignment="1">
      <alignment horizontal="center"/>
    </xf>
    <xf numFmtId="0" fontId="19" fillId="0" borderId="0" xfId="0" applyFont="1" applyAlignment="1">
      <alignment horizontal="center" vertical="center"/>
    </xf>
    <xf numFmtId="0" fontId="20" fillId="0" borderId="0" xfId="0" applyFont="1"/>
    <xf numFmtId="0" fontId="21" fillId="0" borderId="0" xfId="1" applyFont="1" applyProtection="1">
      <alignment vertical="top"/>
    </xf>
    <xf numFmtId="0" fontId="23" fillId="10" borderId="1" xfId="0" applyFont="1" applyFill="1" applyBorder="1" applyAlignment="1">
      <alignment horizontal="left" vertical="center" indent="1"/>
    </xf>
    <xf numFmtId="0" fontId="23" fillId="10" borderId="1" xfId="0" applyFont="1" applyFill="1" applyBorder="1" applyAlignment="1">
      <alignment horizontal="center" vertical="center" wrapText="1"/>
    </xf>
    <xf numFmtId="0" fontId="24" fillId="9" borderId="8" xfId="0" applyFont="1" applyFill="1" applyBorder="1" applyAlignment="1">
      <alignment horizontal="center" vertical="center" shrinkToFit="1"/>
    </xf>
    <xf numFmtId="178" fontId="25" fillId="6" borderId="2" xfId="0" applyNumberFormat="1" applyFont="1" applyFill="1" applyBorder="1" applyAlignment="1">
      <alignment horizontal="center" vertical="center"/>
    </xf>
    <xf numFmtId="0" fontId="25" fillId="0" borderId="2" xfId="0" applyFont="1" applyBorder="1" applyAlignment="1">
      <alignment horizontal="center" vertical="center"/>
    </xf>
    <xf numFmtId="0" fontId="2" fillId="0" borderId="0" xfId="0" applyFont="1" applyAlignment="1">
      <alignment horizontal="center"/>
    </xf>
    <xf numFmtId="180" fontId="22" fillId="5" borderId="6" xfId="0" applyNumberFormat="1" applyFont="1" applyFill="1" applyBorder="1" applyAlignment="1">
      <alignment horizontal="center" vertical="center"/>
    </xf>
    <xf numFmtId="180" fontId="22" fillId="5" borderId="0" xfId="0" applyNumberFormat="1" applyFont="1" applyFill="1" applyAlignment="1">
      <alignment horizontal="center" vertical="center"/>
    </xf>
    <xf numFmtId="180" fontId="22" fillId="5" borderId="7" xfId="0" applyNumberFormat="1" applyFont="1" applyFill="1" applyBorder="1" applyAlignment="1">
      <alignment horizontal="center" vertical="center"/>
    </xf>
    <xf numFmtId="14" fontId="1" fillId="2" borderId="2" xfId="10" applyNumberFormat="1" applyFill="1">
      <alignment horizontal="center" vertical="center"/>
    </xf>
    <xf numFmtId="14" fontId="0" fillId="7" borderId="2" xfId="0" applyNumberFormat="1" applyFill="1" applyBorder="1" applyAlignment="1">
      <alignment horizontal="center" vertical="center"/>
    </xf>
    <xf numFmtId="14" fontId="25" fillId="7" borderId="2" xfId="0" applyNumberFormat="1" applyFont="1" applyFill="1" applyBorder="1" applyAlignment="1">
      <alignment horizontal="center" vertical="center"/>
    </xf>
    <xf numFmtId="14" fontId="1" fillId="3" borderId="2" xfId="10" applyNumberFormat="1" applyFill="1">
      <alignment horizontal="center" vertical="center"/>
    </xf>
    <xf numFmtId="14" fontId="0" fillId="4" borderId="2" xfId="0" applyNumberFormat="1" applyFill="1" applyBorder="1" applyAlignment="1">
      <alignment horizontal="center" vertical="center"/>
    </xf>
    <xf numFmtId="14" fontId="25" fillId="4" borderId="2" xfId="0" applyNumberFormat="1" applyFont="1" applyFill="1" applyBorder="1" applyAlignment="1">
      <alignment horizontal="center" vertical="center"/>
    </xf>
    <xf numFmtId="14" fontId="1" fillId="8" borderId="2" xfId="10" applyNumberFormat="1" applyFill="1">
      <alignment horizontal="center" vertical="center"/>
    </xf>
    <xf numFmtId="0" fontId="0" fillId="0" borderId="0" xfId="0" applyAlignment="1">
      <alignment horizontal="left" vertical="center"/>
    </xf>
    <xf numFmtId="0" fontId="27" fillId="6" borderId="2" xfId="0" applyFont="1" applyFill="1" applyBorder="1" applyAlignment="1">
      <alignment horizontal="left" vertical="center" indent="1"/>
    </xf>
    <xf numFmtId="0" fontId="28" fillId="2" borderId="2" xfId="12" applyFont="1" applyFill="1">
      <alignment horizontal="left" vertical="center" indent="2"/>
    </xf>
    <xf numFmtId="0" fontId="29" fillId="7" borderId="2" xfId="0" applyFont="1" applyFill="1" applyBorder="1" applyAlignment="1">
      <alignment horizontal="left" vertical="center" indent="1"/>
    </xf>
    <xf numFmtId="0" fontId="28" fillId="3" borderId="2" xfId="12" applyFont="1" applyFill="1">
      <alignment horizontal="left" vertical="center" indent="2"/>
    </xf>
    <xf numFmtId="0" fontId="29" fillId="4" borderId="2" xfId="0" applyFont="1" applyFill="1" applyBorder="1" applyAlignment="1">
      <alignment horizontal="left" vertical="center" indent="1"/>
    </xf>
    <xf numFmtId="0" fontId="28" fillId="8" borderId="2" xfId="12" applyFont="1" applyFill="1">
      <alignment horizontal="left" vertical="center" indent="2"/>
    </xf>
    <xf numFmtId="0" fontId="0" fillId="0" borderId="10" xfId="0" applyBorder="1"/>
    <xf numFmtId="181" fontId="0" fillId="5" borderId="4" xfId="0" applyNumberFormat="1" applyFill="1" applyBorder="1" applyAlignment="1">
      <alignment horizontal="left" vertical="center" wrapText="1" indent="1"/>
    </xf>
    <xf numFmtId="181" fontId="0" fillId="5" borderId="1" xfId="0" applyNumberFormat="1" applyFill="1" applyBorder="1" applyAlignment="1">
      <alignment horizontal="left" vertical="center" wrapText="1" indent="1"/>
    </xf>
    <xf numFmtId="181" fontId="0" fillId="5" borderId="5" xfId="0" applyNumberFormat="1" applyFill="1" applyBorder="1" applyAlignment="1">
      <alignment horizontal="left" vertical="center" wrapText="1" indent="1"/>
    </xf>
    <xf numFmtId="181" fontId="1" fillId="0" borderId="2" xfId="10" applyNumberFormat="1">
      <alignment horizontal="center" vertical="center"/>
    </xf>
    <xf numFmtId="14" fontId="1" fillId="42" borderId="2" xfId="10" applyNumberFormat="1" applyFill="1">
      <alignment horizontal="center" vertical="center"/>
    </xf>
    <xf numFmtId="0" fontId="1" fillId="42" borderId="2" xfId="12" applyFill="1">
      <alignment horizontal="left" vertical="center" indent="2"/>
    </xf>
    <xf numFmtId="14" fontId="25" fillId="43" borderId="2" xfId="0" applyNumberFormat="1" applyFont="1" applyFill="1" applyBorder="1" applyAlignment="1">
      <alignment horizontal="center" vertical="center"/>
    </xf>
    <xf numFmtId="14" fontId="0" fillId="43" borderId="2" xfId="0" applyNumberFormat="1" applyFill="1" applyBorder="1" applyAlignment="1">
      <alignment horizontal="center" vertical="center"/>
    </xf>
    <xf numFmtId="0" fontId="10" fillId="43" borderId="2" xfId="0" applyFont="1" applyFill="1" applyBorder="1" applyAlignment="1">
      <alignment horizontal="left" vertical="center" indent="1"/>
    </xf>
    <xf numFmtId="0" fontId="1" fillId="8" borderId="2" xfId="12" applyFill="1">
      <alignment horizontal="left" vertical="center" indent="2"/>
    </xf>
    <xf numFmtId="0" fontId="10" fillId="4" borderId="2" xfId="0" applyFont="1" applyFill="1" applyBorder="1" applyAlignment="1">
      <alignment horizontal="left" vertical="center" indent="1"/>
    </xf>
    <xf numFmtId="0" fontId="1" fillId="3" borderId="2" xfId="12" applyFill="1">
      <alignment horizontal="left" vertical="center" indent="2"/>
    </xf>
    <xf numFmtId="0" fontId="10" fillId="7" borderId="2" xfId="0" applyFont="1" applyFill="1" applyBorder="1" applyAlignment="1">
      <alignment horizontal="left" vertical="center" indent="1"/>
    </xf>
    <xf numFmtId="0" fontId="1" fillId="2" borderId="2" xfId="12" applyFill="1">
      <alignment horizontal="left" vertical="center" indent="2"/>
    </xf>
    <xf numFmtId="0" fontId="0" fillId="2" borderId="2" xfId="12" applyFont="1" applyFill="1">
      <alignment horizontal="left" vertical="center" indent="2"/>
    </xf>
    <xf numFmtId="0" fontId="10" fillId="6" borderId="2" xfId="0" applyFont="1" applyFill="1" applyBorder="1" applyAlignment="1">
      <alignment horizontal="left" vertical="center" indent="1"/>
    </xf>
  </cellXfs>
  <cellStyles count="54">
    <cellStyle name="20% - アクセント 1" xfId="31" builtinId="30" customBuiltin="1"/>
    <cellStyle name="20% - アクセント 2" xfId="35" builtinId="34" customBuiltin="1"/>
    <cellStyle name="20% - アクセント 3" xfId="39" builtinId="38" customBuiltin="1"/>
    <cellStyle name="20% - アクセント 4" xfId="43" builtinId="42" customBuiltin="1"/>
    <cellStyle name="20% - アクセント 5" xfId="47" builtinId="46" customBuiltin="1"/>
    <cellStyle name="20% - アクセント 6" xfId="51" builtinId="50" customBuiltin="1"/>
    <cellStyle name="40% - アクセント 1" xfId="32" builtinId="31" customBuiltin="1"/>
    <cellStyle name="40% - アクセント 2" xfId="36" builtinId="35" customBuiltin="1"/>
    <cellStyle name="40% - アクセント 3" xfId="40" builtinId="39" customBuiltin="1"/>
    <cellStyle name="40% - アクセント 4" xfId="44" builtinId="43" customBuiltin="1"/>
    <cellStyle name="40% - アクセント 5" xfId="48" builtinId="47" customBuiltin="1"/>
    <cellStyle name="40% - アクセント 6" xfId="52" builtinId="51" customBuiltin="1"/>
    <cellStyle name="60% - アクセント 1" xfId="33" builtinId="32" customBuiltin="1"/>
    <cellStyle name="60% - アクセント 2" xfId="37" builtinId="36" customBuiltin="1"/>
    <cellStyle name="60% - アクセント 3" xfId="41" builtinId="40" customBuiltin="1"/>
    <cellStyle name="60% - アクセント 4" xfId="45" builtinId="44" customBuiltin="1"/>
    <cellStyle name="60% - アクセント 5" xfId="49" builtinId="48" customBuiltin="1"/>
    <cellStyle name="60% - アクセント 6" xfId="53" builtinId="52" customBuiltin="1"/>
    <cellStyle name="z_非表示_テキスト" xfId="3" xr:uid="{00000000-0005-0000-0000-000012000000}"/>
    <cellStyle name="アクセント 1" xfId="30" builtinId="29" customBuiltin="1"/>
    <cellStyle name="アクセント 2" xfId="34" builtinId="33" customBuiltin="1"/>
    <cellStyle name="アクセント 3" xfId="38" builtinId="37" customBuiltin="1"/>
    <cellStyle name="アクセント 4" xfId="42" builtinId="41" customBuiltin="1"/>
    <cellStyle name="アクセント 5" xfId="46" builtinId="45" customBuiltin="1"/>
    <cellStyle name="アクセント 6" xfId="50" builtinId="49" customBuiltin="1"/>
    <cellStyle name="タイトル" xfId="5" builtinId="15" customBuiltin="1"/>
    <cellStyle name="タスク" xfId="12" xr:uid="{00000000-0005-0000-0000-00001A000000}"/>
    <cellStyle name="チェック セル" xfId="25" builtinId="23" customBuiltin="1"/>
    <cellStyle name="どちらでもない" xfId="20" builtinId="28" customBuiltin="1"/>
    <cellStyle name="パーセント" xfId="2" builtinId="5" customBuiltin="1"/>
    <cellStyle name="ハイパーリンク" xfId="1" builtinId="8" customBuiltin="1"/>
    <cellStyle name="プロジェクトの開始" xfId="9" xr:uid="{00000000-0005-0000-0000-00001F000000}"/>
    <cellStyle name="メモ" xfId="27" builtinId="10" customBuiltin="1"/>
    <cellStyle name="リンク セル" xfId="24" builtinId="24" customBuiltin="1"/>
    <cellStyle name="悪い" xfId="19" builtinId="27" customBuiltin="1"/>
    <cellStyle name="計算" xfId="23" builtinId="22" customBuiltin="1"/>
    <cellStyle name="警告文" xfId="26" builtinId="11" customBuiltin="1"/>
    <cellStyle name="桁区切り" xfId="14" builtinId="6" customBuiltin="1"/>
    <cellStyle name="桁区切り [0.00]" xfId="4" builtinId="3" customBuiltin="1"/>
    <cellStyle name="見出し 1" xfId="6" builtinId="16" customBuiltin="1"/>
    <cellStyle name="見出し 2" xfId="7" builtinId="17" customBuiltin="1"/>
    <cellStyle name="見出し 3" xfId="8" builtinId="18" customBuiltin="1"/>
    <cellStyle name="見出し 4" xfId="17" builtinId="19" customBuiltin="1"/>
    <cellStyle name="集計" xfId="29" builtinId="25" customBuiltin="1"/>
    <cellStyle name="出力" xfId="22" builtinId="21" customBuiltin="1"/>
    <cellStyle name="説明文" xfId="28" builtinId="53" customBuiltin="1"/>
    <cellStyle name="通貨" xfId="16" builtinId="7" customBuiltin="1"/>
    <cellStyle name="通貨 [0.00]" xfId="15" builtinId="4" customBuiltin="1"/>
    <cellStyle name="日付" xfId="10" xr:uid="{00000000-0005-0000-0000-000030000000}"/>
    <cellStyle name="入力" xfId="21" builtinId="20" customBuiltin="1"/>
    <cellStyle name="標準" xfId="0" builtinId="0" customBuiltin="1"/>
    <cellStyle name="表示済みのハイパーリンク" xfId="13" builtinId="9" customBuiltin="1"/>
    <cellStyle name="名前" xfId="11" xr:uid="{00000000-0005-0000-0000-000034000000}"/>
    <cellStyle name="良い" xfId="18" builtinId="26" customBuiltin="1"/>
  </cellStyles>
  <dxfs count="42">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_リスト" pivot="0" count="9" xr9:uid="{00000000-0011-0000-FFFF-FFFF00000000}">
      <tableStyleElement type="wholeTable" dxfId="41"/>
      <tableStyleElement type="headerRow" dxfId="40"/>
      <tableStyleElement type="totalRow" dxfId="39"/>
      <tableStyleElement type="firstColumn" dxfId="38"/>
      <tableStyleElement type="lastColumn" dxfId="37"/>
      <tableStyleElement type="firstRowStripe" dxfId="36"/>
      <tableStyleElement type="secondRowStripe" dxfId="35"/>
      <tableStyleElement type="firstColumnStripe" dxfId="34"/>
      <tableStyleElement type="secondColumnStripe" dxfId="3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D956A-3018-4A27-93ED-AED1B1A46D3E}">
  <sheetPr>
    <pageSetUpPr fitToPage="1"/>
  </sheetPr>
  <dimension ref="A1:CZ43"/>
  <sheetViews>
    <sheetView showGridLines="0" tabSelected="1" showRuler="0" zoomScale="70" zoomScaleNormal="70" zoomScalePageLayoutView="70" workbookViewId="0">
      <pane ySplit="6" topLeftCell="A8" activePane="bottomLeft" state="frozen"/>
      <selection pane="bottomLeft" activeCell="B1" sqref="B1"/>
    </sheetView>
  </sheetViews>
  <sheetFormatPr defaultRowHeight="30" customHeight="1" x14ac:dyDescent="0.25"/>
  <cols>
    <col min="1" max="1" width="2.6640625" style="8" customWidth="1"/>
    <col min="2" max="2" width="78" customWidth="1"/>
    <col min="3" max="3" width="10.44140625" style="2" customWidth="1"/>
    <col min="4" max="4" width="10.44140625" customWidth="1"/>
    <col min="5" max="5" width="2.6640625" customWidth="1"/>
    <col min="6" max="6" width="6.21875" hidden="1" customWidth="1"/>
    <col min="7" max="10" width="2.5546875" hidden="1" customWidth="1"/>
    <col min="11" max="104" width="2.5546875" customWidth="1"/>
  </cols>
  <sheetData>
    <row r="1" spans="1:104" ht="30" customHeight="1" x14ac:dyDescent="0.45">
      <c r="A1" s="9" t="s">
        <v>0</v>
      </c>
      <c r="B1" s="10" t="s">
        <v>66</v>
      </c>
      <c r="C1" s="13"/>
      <c r="D1" s="14"/>
      <c r="F1" s="12"/>
      <c r="G1" s="15"/>
    </row>
    <row r="2" spans="1:104" ht="30" customHeight="1" thickBot="1" x14ac:dyDescent="0.35">
      <c r="A2" s="8" t="s">
        <v>1</v>
      </c>
      <c r="B2" s="11" t="s">
        <v>63</v>
      </c>
      <c r="G2" s="16"/>
    </row>
    <row r="3" spans="1:104" ht="30" customHeight="1" thickBot="1" x14ac:dyDescent="0.3">
      <c r="A3" s="8" t="s">
        <v>2</v>
      </c>
      <c r="B3" s="3" t="s">
        <v>25</v>
      </c>
      <c r="C3" s="44">
        <v>44430</v>
      </c>
      <c r="D3" s="44"/>
    </row>
    <row r="4" spans="1:104" ht="30" customHeight="1" x14ac:dyDescent="0.25">
      <c r="A4" s="9" t="s">
        <v>3</v>
      </c>
      <c r="B4" s="3" t="s">
        <v>26</v>
      </c>
      <c r="C4" s="4">
        <v>1</v>
      </c>
      <c r="D4" s="33" t="s">
        <v>27</v>
      </c>
      <c r="G4" s="41" t="s">
        <v>16</v>
      </c>
      <c r="H4" s="42"/>
      <c r="I4" s="42"/>
      <c r="J4" s="42"/>
      <c r="K4" s="42"/>
      <c r="L4" s="42"/>
      <c r="M4" s="43"/>
      <c r="N4" s="41" t="s">
        <v>17</v>
      </c>
      <c r="O4" s="42"/>
      <c r="P4" s="42"/>
      <c r="Q4" s="42"/>
      <c r="R4" s="42"/>
      <c r="S4" s="42"/>
      <c r="T4" s="43"/>
      <c r="U4" s="41" t="s">
        <v>18</v>
      </c>
      <c r="V4" s="42"/>
      <c r="W4" s="42"/>
      <c r="X4" s="42"/>
      <c r="Y4" s="42"/>
      <c r="Z4" s="42"/>
      <c r="AA4" s="43"/>
      <c r="AB4" s="41" t="s">
        <v>19</v>
      </c>
      <c r="AC4" s="42"/>
      <c r="AD4" s="42"/>
      <c r="AE4" s="42"/>
      <c r="AF4" s="42"/>
      <c r="AG4" s="42"/>
      <c r="AH4" s="43"/>
      <c r="AI4" s="41" t="s">
        <v>20</v>
      </c>
      <c r="AJ4" s="42"/>
      <c r="AK4" s="42"/>
      <c r="AL4" s="42"/>
      <c r="AM4" s="42"/>
      <c r="AN4" s="42"/>
      <c r="AO4" s="43"/>
      <c r="AP4" s="41" t="s">
        <v>21</v>
      </c>
      <c r="AQ4" s="42"/>
      <c r="AR4" s="42"/>
      <c r="AS4" s="42"/>
      <c r="AT4" s="42"/>
      <c r="AU4" s="42"/>
      <c r="AV4" s="43"/>
      <c r="AW4" s="41" t="s">
        <v>22</v>
      </c>
      <c r="AX4" s="42"/>
      <c r="AY4" s="42"/>
      <c r="AZ4" s="42"/>
      <c r="BA4" s="42"/>
      <c r="BB4" s="42"/>
      <c r="BC4" s="43"/>
      <c r="BD4" s="41" t="s">
        <v>23</v>
      </c>
      <c r="BE4" s="42"/>
      <c r="BF4" s="42"/>
      <c r="BG4" s="42"/>
      <c r="BH4" s="42"/>
      <c r="BI4" s="42"/>
      <c r="BJ4" s="43"/>
      <c r="BK4" s="41" t="s">
        <v>38</v>
      </c>
      <c r="BL4" s="42"/>
      <c r="BM4" s="42"/>
      <c r="BN4" s="42"/>
      <c r="BO4" s="42"/>
      <c r="BP4" s="42"/>
      <c r="BQ4" s="43"/>
      <c r="BR4" s="41" t="s">
        <v>57</v>
      </c>
      <c r="BS4" s="42"/>
      <c r="BT4" s="42"/>
      <c r="BU4" s="42"/>
      <c r="BV4" s="42"/>
      <c r="BW4" s="42"/>
      <c r="BX4" s="43"/>
      <c r="BY4" s="41" t="s">
        <v>58</v>
      </c>
      <c r="BZ4" s="42"/>
      <c r="CA4" s="42"/>
      <c r="CB4" s="42"/>
      <c r="CC4" s="42"/>
      <c r="CD4" s="42"/>
      <c r="CE4" s="43"/>
      <c r="CF4" s="41" t="s">
        <v>59</v>
      </c>
      <c r="CG4" s="42"/>
      <c r="CH4" s="42"/>
      <c r="CI4" s="42"/>
      <c r="CJ4" s="42"/>
      <c r="CK4" s="42"/>
      <c r="CL4" s="43"/>
      <c r="CM4" s="41" t="s">
        <v>60</v>
      </c>
      <c r="CN4" s="42"/>
      <c r="CO4" s="42"/>
      <c r="CP4" s="42"/>
      <c r="CQ4" s="42"/>
      <c r="CR4" s="42"/>
      <c r="CS4" s="43"/>
      <c r="CT4" s="41" t="s">
        <v>61</v>
      </c>
      <c r="CU4" s="42"/>
      <c r="CV4" s="42"/>
      <c r="CW4" s="42"/>
      <c r="CX4" s="42"/>
      <c r="CY4" s="42"/>
      <c r="CZ4" s="43"/>
    </row>
    <row r="5" spans="1:104" ht="15" customHeight="1" x14ac:dyDescent="0.25">
      <c r="A5" s="9" t="s">
        <v>4</v>
      </c>
      <c r="B5" s="40"/>
      <c r="C5" s="40"/>
      <c r="D5" s="40"/>
      <c r="E5" s="40"/>
      <c r="G5" s="23">
        <f>プロジェクト_開始-WEEKDAY(プロジェクト_開始,1)+2+7*(週_表示-1)</f>
        <v>44431</v>
      </c>
      <c r="H5" s="24">
        <f>G5+1</f>
        <v>44432</v>
      </c>
      <c r="I5" s="24">
        <f t="shared" ref="I5:AV5" si="0">H5+1</f>
        <v>44433</v>
      </c>
      <c r="J5" s="24">
        <f t="shared" si="0"/>
        <v>44434</v>
      </c>
      <c r="K5" s="24">
        <f>J5+1</f>
        <v>44435</v>
      </c>
      <c r="L5" s="24">
        <f t="shared" si="0"/>
        <v>44436</v>
      </c>
      <c r="M5" s="25">
        <f t="shared" si="0"/>
        <v>44437</v>
      </c>
      <c r="N5" s="23">
        <f>M5+1</f>
        <v>44438</v>
      </c>
      <c r="O5" s="24">
        <f>N5+1</f>
        <v>44439</v>
      </c>
      <c r="P5" s="24">
        <f t="shared" si="0"/>
        <v>44440</v>
      </c>
      <c r="Q5" s="24">
        <f t="shared" si="0"/>
        <v>44441</v>
      </c>
      <c r="R5" s="24">
        <f t="shared" si="0"/>
        <v>44442</v>
      </c>
      <c r="S5" s="24">
        <f t="shared" si="0"/>
        <v>44443</v>
      </c>
      <c r="T5" s="25">
        <f t="shared" si="0"/>
        <v>44444</v>
      </c>
      <c r="U5" s="23">
        <f>T5+1</f>
        <v>44445</v>
      </c>
      <c r="V5" s="24">
        <f>U5+1</f>
        <v>44446</v>
      </c>
      <c r="W5" s="24">
        <f t="shared" si="0"/>
        <v>44447</v>
      </c>
      <c r="X5" s="24">
        <f t="shared" si="0"/>
        <v>44448</v>
      </c>
      <c r="Y5" s="24">
        <f t="shared" si="0"/>
        <v>44449</v>
      </c>
      <c r="Z5" s="24">
        <f t="shared" si="0"/>
        <v>44450</v>
      </c>
      <c r="AA5" s="25">
        <f t="shared" si="0"/>
        <v>44451</v>
      </c>
      <c r="AB5" s="23">
        <f>AA5+1</f>
        <v>44452</v>
      </c>
      <c r="AC5" s="24">
        <f>AB5+1</f>
        <v>44453</v>
      </c>
      <c r="AD5" s="24">
        <f t="shared" si="0"/>
        <v>44454</v>
      </c>
      <c r="AE5" s="24">
        <f t="shared" si="0"/>
        <v>44455</v>
      </c>
      <c r="AF5" s="24">
        <f t="shared" si="0"/>
        <v>44456</v>
      </c>
      <c r="AG5" s="24">
        <f t="shared" si="0"/>
        <v>44457</v>
      </c>
      <c r="AH5" s="25">
        <f t="shared" si="0"/>
        <v>44458</v>
      </c>
      <c r="AI5" s="23">
        <f>AH5+1</f>
        <v>44459</v>
      </c>
      <c r="AJ5" s="24">
        <f>AI5+1</f>
        <v>44460</v>
      </c>
      <c r="AK5" s="24">
        <f t="shared" si="0"/>
        <v>44461</v>
      </c>
      <c r="AL5" s="24">
        <f t="shared" si="0"/>
        <v>44462</v>
      </c>
      <c r="AM5" s="24">
        <f t="shared" si="0"/>
        <v>44463</v>
      </c>
      <c r="AN5" s="24">
        <f t="shared" si="0"/>
        <v>44464</v>
      </c>
      <c r="AO5" s="25">
        <f t="shared" si="0"/>
        <v>44465</v>
      </c>
      <c r="AP5" s="23">
        <f>AO5+1</f>
        <v>44466</v>
      </c>
      <c r="AQ5" s="24">
        <f>AP5+1</f>
        <v>44467</v>
      </c>
      <c r="AR5" s="24">
        <f t="shared" si="0"/>
        <v>44468</v>
      </c>
      <c r="AS5" s="24">
        <f t="shared" si="0"/>
        <v>44469</v>
      </c>
      <c r="AT5" s="24">
        <f t="shared" si="0"/>
        <v>44470</v>
      </c>
      <c r="AU5" s="24">
        <f t="shared" si="0"/>
        <v>44471</v>
      </c>
      <c r="AV5" s="25">
        <f t="shared" si="0"/>
        <v>44472</v>
      </c>
      <c r="AW5" s="23">
        <f>AV5+1</f>
        <v>44473</v>
      </c>
      <c r="AX5" s="24">
        <f>AW5+1</f>
        <v>44474</v>
      </c>
      <c r="AY5" s="24">
        <f t="shared" ref="AY5:BC5" si="1">AX5+1</f>
        <v>44475</v>
      </c>
      <c r="AZ5" s="24">
        <f t="shared" si="1"/>
        <v>44476</v>
      </c>
      <c r="BA5" s="24">
        <f t="shared" si="1"/>
        <v>44477</v>
      </c>
      <c r="BB5" s="24">
        <f t="shared" si="1"/>
        <v>44478</v>
      </c>
      <c r="BC5" s="25">
        <f t="shared" si="1"/>
        <v>44479</v>
      </c>
      <c r="BD5" s="23">
        <f>BC5+1</f>
        <v>44480</v>
      </c>
      <c r="BE5" s="24">
        <f>BD5+1</f>
        <v>44481</v>
      </c>
      <c r="BF5" s="24">
        <f t="shared" ref="BF5:BJ5" si="2">BE5+1</f>
        <v>44482</v>
      </c>
      <c r="BG5" s="24">
        <f t="shared" si="2"/>
        <v>44483</v>
      </c>
      <c r="BH5" s="24">
        <f t="shared" si="2"/>
        <v>44484</v>
      </c>
      <c r="BI5" s="24">
        <f t="shared" si="2"/>
        <v>44485</v>
      </c>
      <c r="BJ5" s="25">
        <f t="shared" si="2"/>
        <v>44486</v>
      </c>
      <c r="BK5" s="23">
        <f>BJ5+1</f>
        <v>44487</v>
      </c>
      <c r="BL5" s="24">
        <f>BK5+1</f>
        <v>44488</v>
      </c>
      <c r="BM5" s="24">
        <f t="shared" ref="BM5:BQ5" si="3">BL5+1</f>
        <v>44489</v>
      </c>
      <c r="BN5" s="24">
        <f t="shared" si="3"/>
        <v>44490</v>
      </c>
      <c r="BO5" s="24">
        <f t="shared" si="3"/>
        <v>44491</v>
      </c>
      <c r="BP5" s="24">
        <f t="shared" si="3"/>
        <v>44492</v>
      </c>
      <c r="BQ5" s="25">
        <f t="shared" si="3"/>
        <v>44493</v>
      </c>
      <c r="BR5" s="23">
        <f>BQ5+1</f>
        <v>44494</v>
      </c>
      <c r="BS5" s="24">
        <f>BR5+1</f>
        <v>44495</v>
      </c>
      <c r="BT5" s="24">
        <f t="shared" ref="BT5" si="4">BS5+1</f>
        <v>44496</v>
      </c>
      <c r="BU5" s="24">
        <f t="shared" ref="BU5" si="5">BT5+1</f>
        <v>44497</v>
      </c>
      <c r="BV5" s="24">
        <f t="shared" ref="BV5" si="6">BU5+1</f>
        <v>44498</v>
      </c>
      <c r="BW5" s="24">
        <f t="shared" ref="BW5" si="7">BV5+1</f>
        <v>44499</v>
      </c>
      <c r="BX5" s="25">
        <f t="shared" ref="BX5" si="8">BW5+1</f>
        <v>44500</v>
      </c>
      <c r="BY5" s="23">
        <f>BX5+1</f>
        <v>44501</v>
      </c>
      <c r="BZ5" s="24">
        <f>BY5+1</f>
        <v>44502</v>
      </c>
      <c r="CA5" s="24">
        <f t="shared" ref="CA5" si="9">BZ5+1</f>
        <v>44503</v>
      </c>
      <c r="CB5" s="24">
        <f t="shared" ref="CB5" si="10">CA5+1</f>
        <v>44504</v>
      </c>
      <c r="CC5" s="24">
        <f t="shared" ref="CC5" si="11">CB5+1</f>
        <v>44505</v>
      </c>
      <c r="CD5" s="24">
        <f t="shared" ref="CD5" si="12">CC5+1</f>
        <v>44506</v>
      </c>
      <c r="CE5" s="25">
        <f t="shared" ref="CE5" si="13">CD5+1</f>
        <v>44507</v>
      </c>
      <c r="CF5" s="23">
        <f>CE5+1</f>
        <v>44508</v>
      </c>
      <c r="CG5" s="24">
        <f>CF5+1</f>
        <v>44509</v>
      </c>
      <c r="CH5" s="24">
        <f t="shared" ref="CH5" si="14">CG5+1</f>
        <v>44510</v>
      </c>
      <c r="CI5" s="24">
        <f t="shared" ref="CI5" si="15">CH5+1</f>
        <v>44511</v>
      </c>
      <c r="CJ5" s="24">
        <f t="shared" ref="CJ5" si="16">CI5+1</f>
        <v>44512</v>
      </c>
      <c r="CK5" s="24">
        <f t="shared" ref="CK5" si="17">CJ5+1</f>
        <v>44513</v>
      </c>
      <c r="CL5" s="25">
        <f t="shared" ref="CL5" si="18">CK5+1</f>
        <v>44514</v>
      </c>
      <c r="CM5" s="23">
        <f>CL5+1</f>
        <v>44515</v>
      </c>
      <c r="CN5" s="24">
        <f>CM5+1</f>
        <v>44516</v>
      </c>
      <c r="CO5" s="24">
        <f t="shared" ref="CO5" si="19">CN5+1</f>
        <v>44517</v>
      </c>
      <c r="CP5" s="24">
        <f t="shared" ref="CP5" si="20">CO5+1</f>
        <v>44518</v>
      </c>
      <c r="CQ5" s="24">
        <f t="shared" ref="CQ5" si="21">CP5+1</f>
        <v>44519</v>
      </c>
      <c r="CR5" s="24">
        <f t="shared" ref="CR5" si="22">CQ5+1</f>
        <v>44520</v>
      </c>
      <c r="CS5" s="25">
        <f t="shared" ref="CS5" si="23">CR5+1</f>
        <v>44521</v>
      </c>
      <c r="CT5" s="23">
        <f>CS5+1</f>
        <v>44522</v>
      </c>
      <c r="CU5" s="24">
        <f>CT5+1</f>
        <v>44523</v>
      </c>
      <c r="CV5" s="24">
        <f t="shared" ref="CV5" si="24">CU5+1</f>
        <v>44524</v>
      </c>
      <c r="CW5" s="24">
        <f t="shared" ref="CW5" si="25">CV5+1</f>
        <v>44525</v>
      </c>
      <c r="CX5" s="24">
        <f t="shared" ref="CX5" si="26">CW5+1</f>
        <v>44526</v>
      </c>
      <c r="CY5" s="24">
        <f t="shared" ref="CY5" si="27">CX5+1</f>
        <v>44527</v>
      </c>
      <c r="CZ5" s="25">
        <f t="shared" ref="CZ5" si="28">CY5+1</f>
        <v>44528</v>
      </c>
    </row>
    <row r="6" spans="1:104" ht="30" customHeight="1" thickBot="1" x14ac:dyDescent="0.3">
      <c r="A6" s="9" t="s">
        <v>5</v>
      </c>
      <c r="B6" s="17" t="s">
        <v>12</v>
      </c>
      <c r="C6" s="18" t="s">
        <v>13</v>
      </c>
      <c r="D6" s="18" t="s">
        <v>14</v>
      </c>
      <c r="E6" s="18"/>
      <c r="F6" s="18" t="s">
        <v>15</v>
      </c>
      <c r="G6" s="19" t="str">
        <f t="shared" ref="G6:BQ6" si="29">LEFT(TEXT(G5,"aaa"),1)</f>
        <v>月</v>
      </c>
      <c r="H6" s="19" t="str">
        <f t="shared" si="29"/>
        <v>火</v>
      </c>
      <c r="I6" s="19" t="str">
        <f t="shared" si="29"/>
        <v>水</v>
      </c>
      <c r="J6" s="19" t="str">
        <f t="shared" si="29"/>
        <v>木</v>
      </c>
      <c r="K6" s="19" t="str">
        <f t="shared" si="29"/>
        <v>金</v>
      </c>
      <c r="L6" s="19" t="str">
        <f t="shared" si="29"/>
        <v>土</v>
      </c>
      <c r="M6" s="19" t="str">
        <f t="shared" si="29"/>
        <v>日</v>
      </c>
      <c r="N6" s="19" t="str">
        <f t="shared" si="29"/>
        <v>月</v>
      </c>
      <c r="O6" s="19" t="str">
        <f t="shared" si="29"/>
        <v>火</v>
      </c>
      <c r="P6" s="19" t="str">
        <f t="shared" si="29"/>
        <v>水</v>
      </c>
      <c r="Q6" s="19" t="str">
        <f t="shared" si="29"/>
        <v>木</v>
      </c>
      <c r="R6" s="19" t="str">
        <f t="shared" si="29"/>
        <v>金</v>
      </c>
      <c r="S6" s="19" t="str">
        <f t="shared" si="29"/>
        <v>土</v>
      </c>
      <c r="T6" s="19" t="str">
        <f t="shared" si="29"/>
        <v>日</v>
      </c>
      <c r="U6" s="19" t="str">
        <f t="shared" si="29"/>
        <v>月</v>
      </c>
      <c r="V6" s="19" t="str">
        <f t="shared" si="29"/>
        <v>火</v>
      </c>
      <c r="W6" s="19" t="str">
        <f t="shared" si="29"/>
        <v>水</v>
      </c>
      <c r="X6" s="19" t="str">
        <f t="shared" si="29"/>
        <v>木</v>
      </c>
      <c r="Y6" s="19" t="str">
        <f t="shared" si="29"/>
        <v>金</v>
      </c>
      <c r="Z6" s="19" t="str">
        <f t="shared" si="29"/>
        <v>土</v>
      </c>
      <c r="AA6" s="19" t="str">
        <f t="shared" si="29"/>
        <v>日</v>
      </c>
      <c r="AB6" s="19" t="str">
        <f t="shared" si="29"/>
        <v>月</v>
      </c>
      <c r="AC6" s="19" t="str">
        <f t="shared" si="29"/>
        <v>火</v>
      </c>
      <c r="AD6" s="19" t="str">
        <f t="shared" si="29"/>
        <v>水</v>
      </c>
      <c r="AE6" s="19" t="str">
        <f t="shared" si="29"/>
        <v>木</v>
      </c>
      <c r="AF6" s="19" t="str">
        <f t="shared" si="29"/>
        <v>金</v>
      </c>
      <c r="AG6" s="19" t="str">
        <f t="shared" si="29"/>
        <v>土</v>
      </c>
      <c r="AH6" s="19" t="str">
        <f t="shared" si="29"/>
        <v>日</v>
      </c>
      <c r="AI6" s="19" t="str">
        <f t="shared" si="29"/>
        <v>月</v>
      </c>
      <c r="AJ6" s="19" t="str">
        <f t="shared" si="29"/>
        <v>火</v>
      </c>
      <c r="AK6" s="19" t="str">
        <f t="shared" si="29"/>
        <v>水</v>
      </c>
      <c r="AL6" s="19" t="str">
        <f t="shared" si="29"/>
        <v>木</v>
      </c>
      <c r="AM6" s="19" t="str">
        <f t="shared" si="29"/>
        <v>金</v>
      </c>
      <c r="AN6" s="19" t="str">
        <f t="shared" si="29"/>
        <v>土</v>
      </c>
      <c r="AO6" s="19" t="str">
        <f t="shared" si="29"/>
        <v>日</v>
      </c>
      <c r="AP6" s="19" t="str">
        <f t="shared" si="29"/>
        <v>月</v>
      </c>
      <c r="AQ6" s="19" t="str">
        <f t="shared" si="29"/>
        <v>火</v>
      </c>
      <c r="AR6" s="19" t="str">
        <f t="shared" si="29"/>
        <v>水</v>
      </c>
      <c r="AS6" s="19" t="str">
        <f t="shared" si="29"/>
        <v>木</v>
      </c>
      <c r="AT6" s="19" t="str">
        <f t="shared" si="29"/>
        <v>金</v>
      </c>
      <c r="AU6" s="19" t="str">
        <f t="shared" si="29"/>
        <v>土</v>
      </c>
      <c r="AV6" s="19" t="str">
        <f t="shared" si="29"/>
        <v>日</v>
      </c>
      <c r="AW6" s="19" t="str">
        <f t="shared" si="29"/>
        <v>月</v>
      </c>
      <c r="AX6" s="19" t="str">
        <f t="shared" si="29"/>
        <v>火</v>
      </c>
      <c r="AY6" s="19" t="str">
        <f t="shared" si="29"/>
        <v>水</v>
      </c>
      <c r="AZ6" s="19" t="str">
        <f t="shared" si="29"/>
        <v>木</v>
      </c>
      <c r="BA6" s="19" t="str">
        <f t="shared" si="29"/>
        <v>金</v>
      </c>
      <c r="BB6" s="19" t="str">
        <f t="shared" si="29"/>
        <v>土</v>
      </c>
      <c r="BC6" s="19" t="str">
        <f t="shared" si="29"/>
        <v>日</v>
      </c>
      <c r="BD6" s="19" t="str">
        <f t="shared" si="29"/>
        <v>月</v>
      </c>
      <c r="BE6" s="19" t="str">
        <f t="shared" si="29"/>
        <v>火</v>
      </c>
      <c r="BF6" s="19" t="str">
        <f t="shared" si="29"/>
        <v>水</v>
      </c>
      <c r="BG6" s="19" t="str">
        <f t="shared" si="29"/>
        <v>木</v>
      </c>
      <c r="BH6" s="19" t="str">
        <f t="shared" si="29"/>
        <v>金</v>
      </c>
      <c r="BI6" s="19" t="str">
        <f t="shared" si="29"/>
        <v>土</v>
      </c>
      <c r="BJ6" s="19" t="str">
        <f t="shared" si="29"/>
        <v>日</v>
      </c>
      <c r="BK6" s="19" t="str">
        <f t="shared" si="29"/>
        <v>月</v>
      </c>
      <c r="BL6" s="19" t="str">
        <f t="shared" si="29"/>
        <v>火</v>
      </c>
      <c r="BM6" s="19" t="str">
        <f t="shared" si="29"/>
        <v>水</v>
      </c>
      <c r="BN6" s="19" t="str">
        <f t="shared" si="29"/>
        <v>木</v>
      </c>
      <c r="BO6" s="19" t="str">
        <f t="shared" si="29"/>
        <v>金</v>
      </c>
      <c r="BP6" s="19" t="str">
        <f t="shared" si="29"/>
        <v>土</v>
      </c>
      <c r="BQ6" s="19" t="str">
        <f t="shared" si="29"/>
        <v>日</v>
      </c>
      <c r="BR6" s="19" t="str">
        <f t="shared" ref="BR6:BX6" si="30">LEFT(TEXT(BR5,"aaa"),1)</f>
        <v>月</v>
      </c>
      <c r="BS6" s="19" t="str">
        <f t="shared" si="30"/>
        <v>火</v>
      </c>
      <c r="BT6" s="19" t="str">
        <f t="shared" si="30"/>
        <v>水</v>
      </c>
      <c r="BU6" s="19" t="str">
        <f t="shared" si="30"/>
        <v>木</v>
      </c>
      <c r="BV6" s="19" t="str">
        <f t="shared" si="30"/>
        <v>金</v>
      </c>
      <c r="BW6" s="19" t="str">
        <f t="shared" si="30"/>
        <v>土</v>
      </c>
      <c r="BX6" s="19" t="str">
        <f t="shared" si="30"/>
        <v>日</v>
      </c>
      <c r="BY6" s="19" t="str">
        <f t="shared" ref="BY6:CL6" si="31">LEFT(TEXT(BY5,"aaa"),1)</f>
        <v>月</v>
      </c>
      <c r="BZ6" s="19" t="str">
        <f t="shared" si="31"/>
        <v>火</v>
      </c>
      <c r="CA6" s="19" t="str">
        <f t="shared" si="31"/>
        <v>水</v>
      </c>
      <c r="CB6" s="19" t="str">
        <f t="shared" si="31"/>
        <v>木</v>
      </c>
      <c r="CC6" s="19" t="str">
        <f t="shared" si="31"/>
        <v>金</v>
      </c>
      <c r="CD6" s="19" t="str">
        <f t="shared" si="31"/>
        <v>土</v>
      </c>
      <c r="CE6" s="19" t="str">
        <f t="shared" si="31"/>
        <v>日</v>
      </c>
      <c r="CF6" s="19" t="str">
        <f t="shared" si="31"/>
        <v>月</v>
      </c>
      <c r="CG6" s="19" t="str">
        <f t="shared" si="31"/>
        <v>火</v>
      </c>
      <c r="CH6" s="19" t="str">
        <f t="shared" si="31"/>
        <v>水</v>
      </c>
      <c r="CI6" s="19" t="str">
        <f t="shared" si="31"/>
        <v>木</v>
      </c>
      <c r="CJ6" s="19" t="str">
        <f t="shared" si="31"/>
        <v>金</v>
      </c>
      <c r="CK6" s="19" t="str">
        <f t="shared" si="31"/>
        <v>土</v>
      </c>
      <c r="CL6" s="19" t="str">
        <f t="shared" si="31"/>
        <v>日</v>
      </c>
      <c r="CM6" s="19" t="str">
        <f t="shared" ref="CM6:CZ6" si="32">LEFT(TEXT(CM5,"aaa"),1)</f>
        <v>月</v>
      </c>
      <c r="CN6" s="19" t="str">
        <f t="shared" si="32"/>
        <v>火</v>
      </c>
      <c r="CO6" s="19" t="str">
        <f t="shared" si="32"/>
        <v>水</v>
      </c>
      <c r="CP6" s="19" t="str">
        <f t="shared" si="32"/>
        <v>木</v>
      </c>
      <c r="CQ6" s="19" t="str">
        <f t="shared" si="32"/>
        <v>金</v>
      </c>
      <c r="CR6" s="19" t="str">
        <f t="shared" si="32"/>
        <v>土</v>
      </c>
      <c r="CS6" s="19" t="str">
        <f t="shared" si="32"/>
        <v>日</v>
      </c>
      <c r="CT6" s="19" t="str">
        <f t="shared" si="32"/>
        <v>月</v>
      </c>
      <c r="CU6" s="19" t="str">
        <f t="shared" si="32"/>
        <v>火</v>
      </c>
      <c r="CV6" s="19" t="str">
        <f t="shared" si="32"/>
        <v>水</v>
      </c>
      <c r="CW6" s="19" t="str">
        <f t="shared" si="32"/>
        <v>木</v>
      </c>
      <c r="CX6" s="19" t="str">
        <f t="shared" si="32"/>
        <v>金</v>
      </c>
      <c r="CY6" s="19" t="str">
        <f t="shared" si="32"/>
        <v>土</v>
      </c>
      <c r="CZ6" s="19" t="str">
        <f t="shared" si="32"/>
        <v>日</v>
      </c>
    </row>
    <row r="7" spans="1:104" ht="30" hidden="1" customHeight="1" thickBot="1" x14ac:dyDescent="0.3">
      <c r="A7" s="8" t="s">
        <v>6</v>
      </c>
      <c r="C7"/>
      <c r="F7" t="str">
        <f>IF(OR(ISBLANK(タスク_開始),ISBLANK(タスク_終了)),"",タスク_終了-タスク_開始+1)</f>
        <v/>
      </c>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row>
    <row r="8" spans="1:104" s="1" customFormat="1" ht="52.5" customHeight="1" thickBot="1" x14ac:dyDescent="0.3">
      <c r="A8" s="9" t="s">
        <v>7</v>
      </c>
      <c r="B8" s="34" t="s">
        <v>24</v>
      </c>
      <c r="C8" s="5"/>
      <c r="D8" s="20"/>
      <c r="E8" s="21"/>
      <c r="F8" s="21" t="str">
        <f t="shared" ref="F8:F39" si="33">IF(OR(ISBLANK(タスク_開始),ISBLANK(タスク_終了)),"",タスク_終了-タスク_開始+1)</f>
        <v/>
      </c>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row>
    <row r="9" spans="1:104" s="1" customFormat="1" ht="52.5" customHeight="1" thickBot="1" x14ac:dyDescent="0.3">
      <c r="A9" s="9" t="s">
        <v>8</v>
      </c>
      <c r="B9" s="35" t="s">
        <v>28</v>
      </c>
      <c r="C9" s="26">
        <f>プロジェクト_開始</f>
        <v>44430</v>
      </c>
      <c r="D9" s="26">
        <f>C9+1</f>
        <v>44431</v>
      </c>
      <c r="E9" s="21"/>
      <c r="F9" s="21">
        <f t="shared" si="33"/>
        <v>2</v>
      </c>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row>
    <row r="10" spans="1:104" s="1" customFormat="1" ht="52.5" customHeight="1" thickBot="1" x14ac:dyDescent="0.3">
      <c r="A10" s="9" t="s">
        <v>8</v>
      </c>
      <c r="B10" s="35" t="s">
        <v>41</v>
      </c>
      <c r="C10" s="26">
        <f>プロジェクト_開始</f>
        <v>44430</v>
      </c>
      <c r="D10" s="26">
        <f>C10+1</f>
        <v>44431</v>
      </c>
      <c r="E10" s="21"/>
      <c r="F10" s="21">
        <f t="shared" si="33"/>
        <v>2</v>
      </c>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row>
    <row r="11" spans="1:104" s="1" customFormat="1" ht="52.5" customHeight="1" thickBot="1" x14ac:dyDescent="0.3">
      <c r="A11" s="9" t="s">
        <v>9</v>
      </c>
      <c r="B11" s="35" t="s">
        <v>42</v>
      </c>
      <c r="C11" s="26">
        <f>D10</f>
        <v>44431</v>
      </c>
      <c r="D11" s="26">
        <f>C11</f>
        <v>44431</v>
      </c>
      <c r="E11" s="21"/>
      <c r="F11" s="21">
        <f t="shared" si="33"/>
        <v>1</v>
      </c>
      <c r="G11" s="6"/>
      <c r="H11" s="6"/>
      <c r="I11" s="6"/>
      <c r="J11" s="6"/>
      <c r="K11" s="6"/>
      <c r="L11" s="6"/>
      <c r="M11" s="6"/>
      <c r="N11" s="6"/>
      <c r="O11" s="6"/>
      <c r="P11" s="6"/>
      <c r="Q11" s="6"/>
      <c r="R11" s="6"/>
      <c r="S11" s="7"/>
      <c r="T11" s="7"/>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row>
    <row r="12" spans="1:104" s="1" customFormat="1" ht="52.5" customHeight="1" thickBot="1" x14ac:dyDescent="0.3">
      <c r="A12" s="8"/>
      <c r="B12" s="35" t="s">
        <v>43</v>
      </c>
      <c r="C12" s="26">
        <f>D11</f>
        <v>44431</v>
      </c>
      <c r="D12" s="26">
        <f>C12+1</f>
        <v>44432</v>
      </c>
      <c r="E12" s="21"/>
      <c r="F12" s="21">
        <f t="shared" si="33"/>
        <v>2</v>
      </c>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row>
    <row r="13" spans="1:104" s="1" customFormat="1" ht="52.5" customHeight="1" thickBot="1" x14ac:dyDescent="0.3">
      <c r="A13" s="8"/>
      <c r="B13" s="35" t="s">
        <v>44</v>
      </c>
      <c r="C13" s="26">
        <f>D12</f>
        <v>44432</v>
      </c>
      <c r="D13" s="26">
        <f>C13+1</f>
        <v>44433</v>
      </c>
      <c r="E13" s="21"/>
      <c r="F13" s="21">
        <f t="shared" si="33"/>
        <v>2</v>
      </c>
      <c r="G13" s="6"/>
      <c r="H13" s="6"/>
      <c r="I13" s="6"/>
      <c r="J13" s="6"/>
      <c r="K13" s="6"/>
      <c r="L13" s="6"/>
      <c r="M13" s="6"/>
      <c r="N13" s="6"/>
      <c r="O13" s="6"/>
      <c r="P13" s="6"/>
      <c r="Q13" s="6"/>
      <c r="R13" s="6"/>
      <c r="S13" s="6"/>
      <c r="T13" s="6"/>
      <c r="U13" s="6"/>
      <c r="V13" s="6"/>
      <c r="W13" s="7"/>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row>
    <row r="14" spans="1:104" s="1" customFormat="1" ht="52.5" customHeight="1" thickBot="1" x14ac:dyDescent="0.3">
      <c r="A14" s="8"/>
      <c r="B14" s="35" t="s">
        <v>45</v>
      </c>
      <c r="C14" s="26">
        <f>D13+2</f>
        <v>44435</v>
      </c>
      <c r="D14" s="26">
        <f>C14+1</f>
        <v>44436</v>
      </c>
      <c r="E14" s="21"/>
      <c r="F14" s="21">
        <f t="shared" si="33"/>
        <v>2</v>
      </c>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row>
    <row r="15" spans="1:104" s="1" customFormat="1" ht="48" customHeight="1" thickBot="1" x14ac:dyDescent="0.3">
      <c r="A15" s="9" t="s">
        <v>10</v>
      </c>
      <c r="B15" s="36" t="s">
        <v>29</v>
      </c>
      <c r="C15" s="27"/>
      <c r="D15" s="28"/>
      <c r="E15" s="21"/>
      <c r="F15" s="21" t="str">
        <f t="shared" si="33"/>
        <v/>
      </c>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row>
    <row r="16" spans="1:104" s="1" customFormat="1" ht="48" customHeight="1" thickBot="1" x14ac:dyDescent="0.3">
      <c r="A16" s="9"/>
      <c r="B16" s="37" t="s">
        <v>46</v>
      </c>
      <c r="C16" s="29">
        <f>C14</f>
        <v>44435</v>
      </c>
      <c r="D16" s="29">
        <f>C16+1</f>
        <v>44436</v>
      </c>
      <c r="E16" s="21"/>
      <c r="F16" s="21">
        <f t="shared" si="33"/>
        <v>2</v>
      </c>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row>
    <row r="17" spans="1:104" s="1" customFormat="1" ht="48" customHeight="1" thickBot="1" x14ac:dyDescent="0.3">
      <c r="A17" s="8"/>
      <c r="B17" s="37" t="s">
        <v>47</v>
      </c>
      <c r="C17" s="29">
        <f>D16+1</f>
        <v>44437</v>
      </c>
      <c r="D17" s="29">
        <f>C17+2</f>
        <v>44439</v>
      </c>
      <c r="E17" s="21"/>
      <c r="F17" s="21">
        <f t="shared" si="33"/>
        <v>3</v>
      </c>
      <c r="G17" s="6"/>
      <c r="H17" s="6"/>
      <c r="I17" s="6"/>
      <c r="J17" s="6"/>
      <c r="K17" s="6"/>
      <c r="L17" s="6"/>
      <c r="M17" s="6"/>
      <c r="N17" s="6"/>
      <c r="O17" s="6"/>
      <c r="P17" s="6"/>
      <c r="Q17" s="6"/>
      <c r="R17" s="6"/>
      <c r="S17" s="7"/>
      <c r="T17" s="7"/>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row>
    <row r="18" spans="1:104" s="1" customFormat="1" ht="48" customHeight="1" thickBot="1" x14ac:dyDescent="0.3">
      <c r="A18" s="8"/>
      <c r="B18" s="37" t="s">
        <v>104</v>
      </c>
      <c r="C18" s="29">
        <f>D17</f>
        <v>44439</v>
      </c>
      <c r="D18" s="29">
        <f>C18+5</f>
        <v>44444</v>
      </c>
      <c r="E18" s="21"/>
      <c r="F18" s="21">
        <f t="shared" si="33"/>
        <v>6</v>
      </c>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row>
    <row r="19" spans="1:104" s="1" customFormat="1" ht="48" customHeight="1" thickBot="1" x14ac:dyDescent="0.3">
      <c r="A19" s="8"/>
      <c r="B19" s="37" t="s">
        <v>105</v>
      </c>
      <c r="C19" s="29">
        <f>D18+1</f>
        <v>44445</v>
      </c>
      <c r="D19" s="29">
        <f>C19+2</f>
        <v>44447</v>
      </c>
      <c r="E19" s="21"/>
      <c r="F19" s="21"/>
      <c r="G19" s="6"/>
      <c r="H19" s="6"/>
      <c r="I19" s="6"/>
      <c r="J19" s="6"/>
      <c r="K19" s="6"/>
      <c r="L19" s="6"/>
      <c r="M19" s="6"/>
      <c r="N19" s="6"/>
      <c r="O19" s="6"/>
      <c r="P19" s="6"/>
      <c r="Q19" s="6"/>
      <c r="R19" s="6"/>
      <c r="S19" s="6"/>
      <c r="T19" s="6"/>
      <c r="U19" s="6"/>
      <c r="V19" s="6"/>
      <c r="W19" s="7"/>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row>
    <row r="20" spans="1:104" s="1" customFormat="1" ht="48" customHeight="1" thickBot="1" x14ac:dyDescent="0.3">
      <c r="A20" s="8"/>
      <c r="B20" s="37" t="s">
        <v>48</v>
      </c>
      <c r="C20" s="29">
        <f>D19</f>
        <v>44447</v>
      </c>
      <c r="D20" s="29">
        <f>C20+4</f>
        <v>44451</v>
      </c>
      <c r="E20" s="21"/>
      <c r="F20" s="21"/>
      <c r="G20" s="6"/>
      <c r="H20" s="6"/>
      <c r="I20" s="6"/>
      <c r="J20" s="6"/>
      <c r="K20" s="6"/>
      <c r="L20" s="6"/>
      <c r="M20" s="6"/>
      <c r="N20" s="6"/>
      <c r="O20" s="6"/>
      <c r="P20" s="6"/>
      <c r="Q20" s="6"/>
      <c r="R20" s="6"/>
      <c r="S20" s="6"/>
      <c r="T20" s="6"/>
      <c r="U20" s="6"/>
      <c r="V20" s="6"/>
      <c r="W20" s="7"/>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row>
    <row r="21" spans="1:104" s="1" customFormat="1" ht="48" customHeight="1" thickBot="1" x14ac:dyDescent="0.3">
      <c r="A21" s="8"/>
      <c r="B21" s="37" t="s">
        <v>49</v>
      </c>
      <c r="C21" s="29">
        <f>D20+1</f>
        <v>44452</v>
      </c>
      <c r="D21" s="29">
        <f>C21+5</f>
        <v>44457</v>
      </c>
      <c r="E21" s="21"/>
      <c r="F21" s="21"/>
      <c r="G21" s="6"/>
      <c r="H21" s="6"/>
      <c r="I21" s="6"/>
      <c r="J21" s="6"/>
      <c r="K21" s="6"/>
      <c r="L21" s="6"/>
      <c r="M21" s="6"/>
      <c r="N21" s="6"/>
      <c r="O21" s="6"/>
      <c r="P21" s="6"/>
      <c r="Q21" s="6"/>
      <c r="R21" s="6"/>
      <c r="S21" s="6"/>
      <c r="T21" s="6"/>
      <c r="U21" s="6"/>
      <c r="V21" s="6"/>
      <c r="W21" s="7"/>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row>
    <row r="22" spans="1:104" s="1" customFormat="1" ht="48" customHeight="1" thickBot="1" x14ac:dyDescent="0.3">
      <c r="A22" s="8"/>
      <c r="B22" s="37" t="s">
        <v>50</v>
      </c>
      <c r="C22" s="29">
        <f>D21+1</f>
        <v>44458</v>
      </c>
      <c r="D22" s="29">
        <f>C22+1</f>
        <v>44459</v>
      </c>
      <c r="E22" s="21"/>
      <c r="F22" s="21"/>
      <c r="G22" s="6"/>
      <c r="H22" s="6"/>
      <c r="I22" s="6"/>
      <c r="J22" s="6"/>
      <c r="K22" s="6"/>
      <c r="L22" s="6"/>
      <c r="M22" s="6"/>
      <c r="N22" s="6"/>
      <c r="O22" s="6"/>
      <c r="P22" s="6"/>
      <c r="Q22" s="6"/>
      <c r="R22" s="6"/>
      <c r="S22" s="6"/>
      <c r="T22" s="6"/>
      <c r="U22" s="6"/>
      <c r="V22" s="6"/>
      <c r="W22" s="7"/>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row>
    <row r="23" spans="1:104" s="1" customFormat="1" ht="48" customHeight="1" thickBot="1" x14ac:dyDescent="0.3">
      <c r="A23" s="8"/>
      <c r="B23" s="37" t="s">
        <v>62</v>
      </c>
      <c r="C23" s="29">
        <f>D22+1</f>
        <v>44460</v>
      </c>
      <c r="D23" s="29">
        <f>C23+2</f>
        <v>44462</v>
      </c>
      <c r="E23" s="21"/>
      <c r="F23" s="21"/>
      <c r="G23" s="6"/>
      <c r="H23" s="6"/>
      <c r="I23" s="6"/>
      <c r="J23" s="6"/>
      <c r="K23" s="6"/>
      <c r="L23" s="6"/>
      <c r="M23" s="6"/>
      <c r="N23" s="6"/>
      <c r="O23" s="6"/>
      <c r="P23" s="6"/>
      <c r="Q23" s="6"/>
      <c r="R23" s="6"/>
      <c r="S23" s="6"/>
      <c r="T23" s="6"/>
      <c r="U23" s="6"/>
      <c r="V23" s="6"/>
      <c r="W23" s="7"/>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row>
    <row r="24" spans="1:104" s="1" customFormat="1" ht="48" customHeight="1" thickBot="1" x14ac:dyDescent="0.3">
      <c r="A24" s="8"/>
      <c r="B24" s="37" t="s">
        <v>40</v>
      </c>
      <c r="C24" s="29">
        <f>D23+1</f>
        <v>44463</v>
      </c>
      <c r="D24" s="29">
        <f>C24+1</f>
        <v>44464</v>
      </c>
      <c r="E24" s="21"/>
      <c r="F24" s="21"/>
      <c r="G24" s="6"/>
      <c r="H24" s="6"/>
      <c r="I24" s="6"/>
      <c r="J24" s="6"/>
      <c r="K24" s="6"/>
      <c r="L24" s="6"/>
      <c r="M24" s="6"/>
      <c r="N24" s="6"/>
      <c r="O24" s="6"/>
      <c r="P24" s="6"/>
      <c r="Q24" s="6"/>
      <c r="R24" s="6"/>
      <c r="S24" s="6"/>
      <c r="T24" s="6"/>
      <c r="U24" s="6"/>
      <c r="V24" s="6"/>
      <c r="W24" s="7"/>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row>
    <row r="25" spans="1:104" s="1" customFormat="1" ht="48" customHeight="1" thickBot="1" x14ac:dyDescent="0.3">
      <c r="A25" s="8"/>
      <c r="B25" s="37" t="s">
        <v>30</v>
      </c>
      <c r="C25" s="29">
        <f>D24+1</f>
        <v>44465</v>
      </c>
      <c r="D25" s="29">
        <f>C25+1</f>
        <v>44466</v>
      </c>
      <c r="E25" s="21"/>
      <c r="F25" s="21"/>
      <c r="G25" s="6"/>
      <c r="H25" s="6"/>
      <c r="I25" s="6"/>
      <c r="J25" s="6"/>
      <c r="K25" s="6"/>
      <c r="L25" s="6"/>
      <c r="M25" s="6"/>
      <c r="N25" s="6"/>
      <c r="O25" s="6"/>
      <c r="P25" s="6"/>
      <c r="Q25" s="6"/>
      <c r="R25" s="6"/>
      <c r="S25" s="6"/>
      <c r="T25" s="6"/>
      <c r="U25" s="6"/>
      <c r="V25" s="6"/>
      <c r="W25" s="7"/>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row>
    <row r="26" spans="1:104" s="1" customFormat="1" ht="48" customHeight="1" thickBot="1" x14ac:dyDescent="0.3">
      <c r="A26" s="8"/>
      <c r="B26" s="37" t="s">
        <v>31</v>
      </c>
      <c r="C26" s="29">
        <f t="shared" ref="C26:C30" si="34">D25+1</f>
        <v>44467</v>
      </c>
      <c r="D26" s="29">
        <f t="shared" ref="D26" si="35">C26</f>
        <v>44467</v>
      </c>
      <c r="E26" s="21"/>
      <c r="F26" s="21"/>
      <c r="G26" s="6"/>
      <c r="H26" s="6"/>
      <c r="I26" s="6"/>
      <c r="J26" s="6"/>
      <c r="K26" s="6"/>
      <c r="L26" s="6"/>
      <c r="M26" s="6"/>
      <c r="N26" s="6"/>
      <c r="O26" s="6"/>
      <c r="P26" s="6"/>
      <c r="Q26" s="6"/>
      <c r="R26" s="6"/>
      <c r="S26" s="6"/>
      <c r="T26" s="6"/>
      <c r="U26" s="6"/>
      <c r="V26" s="6"/>
      <c r="W26" s="7"/>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row>
    <row r="27" spans="1:104" s="1" customFormat="1" ht="48" customHeight="1" thickBot="1" x14ac:dyDescent="0.3">
      <c r="A27" s="8"/>
      <c r="B27" s="37" t="s">
        <v>32</v>
      </c>
      <c r="C27" s="29">
        <f>D26+1</f>
        <v>44468</v>
      </c>
      <c r="D27" s="29">
        <f>C27+1</f>
        <v>44469</v>
      </c>
      <c r="E27" s="21"/>
      <c r="F27" s="21"/>
      <c r="G27" s="6"/>
      <c r="H27" s="6"/>
      <c r="I27" s="6"/>
      <c r="J27" s="6"/>
      <c r="K27" s="6"/>
      <c r="L27" s="6"/>
      <c r="M27" s="6"/>
      <c r="N27" s="6"/>
      <c r="O27" s="6"/>
      <c r="P27" s="6"/>
      <c r="Q27" s="6"/>
      <c r="R27" s="6"/>
      <c r="S27" s="6"/>
      <c r="T27" s="6"/>
      <c r="U27" s="6"/>
      <c r="V27" s="6"/>
      <c r="W27" s="7"/>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row>
    <row r="28" spans="1:104" s="1" customFormat="1" ht="48" customHeight="1" thickBot="1" x14ac:dyDescent="0.3">
      <c r="A28" s="8"/>
      <c r="B28" s="37" t="s">
        <v>33</v>
      </c>
      <c r="C28" s="29">
        <f>D27+1</f>
        <v>44470</v>
      </c>
      <c r="D28" s="29">
        <f>C28</f>
        <v>44470</v>
      </c>
      <c r="E28" s="21"/>
      <c r="F28" s="21"/>
      <c r="G28" s="6"/>
      <c r="H28" s="6"/>
      <c r="I28" s="6"/>
      <c r="J28" s="6"/>
      <c r="K28" s="6"/>
      <c r="L28" s="6"/>
      <c r="M28" s="6"/>
      <c r="N28" s="6"/>
      <c r="O28" s="6"/>
      <c r="P28" s="6"/>
      <c r="Q28" s="6"/>
      <c r="R28" s="6"/>
      <c r="S28" s="6"/>
      <c r="T28" s="6"/>
      <c r="U28" s="6"/>
      <c r="V28" s="6"/>
      <c r="W28" s="7"/>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row>
    <row r="29" spans="1:104" s="1" customFormat="1" ht="48" customHeight="1" thickBot="1" x14ac:dyDescent="0.3">
      <c r="A29" s="8"/>
      <c r="B29" s="37" t="s">
        <v>34</v>
      </c>
      <c r="C29" s="29">
        <f>D28+1</f>
        <v>44471</v>
      </c>
      <c r="D29" s="29">
        <f>C29+2</f>
        <v>44473</v>
      </c>
      <c r="E29" s="21"/>
      <c r="F29" s="21"/>
      <c r="G29" s="6"/>
      <c r="H29" s="6"/>
      <c r="I29" s="6"/>
      <c r="J29" s="6"/>
      <c r="K29" s="6"/>
      <c r="L29" s="6"/>
      <c r="M29" s="6"/>
      <c r="N29" s="6"/>
      <c r="O29" s="6"/>
      <c r="P29" s="6"/>
      <c r="Q29" s="6"/>
      <c r="R29" s="6"/>
      <c r="S29" s="6"/>
      <c r="T29" s="6"/>
      <c r="U29" s="6"/>
      <c r="V29" s="6"/>
      <c r="W29" s="7"/>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row>
    <row r="30" spans="1:104" s="1" customFormat="1" ht="48" customHeight="1" thickBot="1" x14ac:dyDescent="0.3">
      <c r="A30" s="8"/>
      <c r="B30" s="37" t="s">
        <v>35</v>
      </c>
      <c r="C30" s="29">
        <f t="shared" si="34"/>
        <v>44474</v>
      </c>
      <c r="D30" s="29">
        <f>C30+2</f>
        <v>44476</v>
      </c>
      <c r="E30" s="21"/>
      <c r="F30" s="21"/>
      <c r="G30" s="6"/>
      <c r="H30" s="6"/>
      <c r="I30" s="6"/>
      <c r="J30" s="6"/>
      <c r="K30" s="6"/>
      <c r="L30" s="6"/>
      <c r="M30" s="6"/>
      <c r="N30" s="6"/>
      <c r="O30" s="6"/>
      <c r="P30" s="6"/>
      <c r="Q30" s="6"/>
      <c r="R30" s="6"/>
      <c r="S30" s="6"/>
      <c r="T30" s="6"/>
      <c r="U30" s="6"/>
      <c r="V30" s="6"/>
      <c r="W30" s="7"/>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row>
    <row r="31" spans="1:104" s="1" customFormat="1" ht="48" customHeight="1" thickBot="1" x14ac:dyDescent="0.3">
      <c r="A31" s="8"/>
      <c r="B31" s="37" t="s">
        <v>36</v>
      </c>
      <c r="C31" s="29">
        <f>D30+1</f>
        <v>44477</v>
      </c>
      <c r="D31" s="29">
        <f>C31</f>
        <v>44477</v>
      </c>
      <c r="E31" s="21"/>
      <c r="F31" s="21"/>
      <c r="G31" s="6"/>
      <c r="H31" s="6"/>
      <c r="I31" s="6"/>
      <c r="J31" s="6"/>
      <c r="K31" s="6"/>
      <c r="L31" s="6"/>
      <c r="M31" s="6"/>
      <c r="N31" s="6"/>
      <c r="O31" s="6"/>
      <c r="P31" s="6"/>
      <c r="Q31" s="6"/>
      <c r="R31" s="6"/>
      <c r="S31" s="6"/>
      <c r="T31" s="6"/>
      <c r="U31" s="6"/>
      <c r="V31" s="6"/>
      <c r="W31" s="7"/>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row>
    <row r="32" spans="1:104" s="1" customFormat="1" ht="48" customHeight="1" thickBot="1" x14ac:dyDescent="0.3">
      <c r="A32" s="8"/>
      <c r="B32" s="37" t="s">
        <v>64</v>
      </c>
      <c r="C32" s="29">
        <f>D31</f>
        <v>44477</v>
      </c>
      <c r="D32" s="29">
        <f>C32+3</f>
        <v>44480</v>
      </c>
      <c r="E32" s="21"/>
      <c r="F32" s="21"/>
      <c r="G32" s="6"/>
      <c r="H32" s="6"/>
      <c r="I32" s="6"/>
      <c r="J32" s="6"/>
      <c r="K32" s="6"/>
      <c r="L32" s="6"/>
      <c r="M32" s="6"/>
      <c r="N32" s="6"/>
      <c r="O32" s="6"/>
      <c r="P32" s="6"/>
      <c r="Q32" s="6"/>
      <c r="R32" s="6"/>
      <c r="S32" s="6"/>
      <c r="T32" s="6"/>
      <c r="U32" s="6"/>
      <c r="V32" s="6"/>
      <c r="W32" s="7"/>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row>
    <row r="33" spans="1:104" s="1" customFormat="1" ht="48" customHeight="1" thickBot="1" x14ac:dyDescent="0.3">
      <c r="A33" s="8"/>
      <c r="B33" s="37" t="s">
        <v>65</v>
      </c>
      <c r="C33" s="29">
        <f>C32</f>
        <v>44477</v>
      </c>
      <c r="D33" s="29">
        <f>C33+6</f>
        <v>44483</v>
      </c>
      <c r="E33" s="21"/>
      <c r="F33" s="21"/>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row>
    <row r="34" spans="1:104" s="1" customFormat="1" ht="48" customHeight="1" thickBot="1" x14ac:dyDescent="0.3">
      <c r="A34" s="8" t="s">
        <v>11</v>
      </c>
      <c r="B34" s="38" t="s">
        <v>51</v>
      </c>
      <c r="C34" s="30"/>
      <c r="D34" s="31"/>
      <c r="E34" s="21"/>
      <c r="F34" s="21" t="str">
        <f t="shared" si="33"/>
        <v/>
      </c>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row>
    <row r="35" spans="1:104" s="1" customFormat="1" ht="48" customHeight="1" thickBot="1" x14ac:dyDescent="0.3">
      <c r="A35" s="8"/>
      <c r="B35" s="39" t="s">
        <v>52</v>
      </c>
      <c r="C35" s="32">
        <f>D33+1</f>
        <v>44484</v>
      </c>
      <c r="D35" s="32">
        <f>C35+2</f>
        <v>44486</v>
      </c>
      <c r="E35" s="21"/>
      <c r="F35" s="21">
        <f t="shared" si="33"/>
        <v>3</v>
      </c>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row>
    <row r="36" spans="1:104" s="1" customFormat="1" ht="48" customHeight="1" thickBot="1" x14ac:dyDescent="0.3">
      <c r="A36" s="8"/>
      <c r="B36" s="39" t="s">
        <v>53</v>
      </c>
      <c r="C36" s="32">
        <f>D35+1</f>
        <v>44487</v>
      </c>
      <c r="D36" s="32">
        <f>C36+2</f>
        <v>44489</v>
      </c>
      <c r="E36" s="21"/>
      <c r="F36" s="21">
        <f t="shared" si="33"/>
        <v>3</v>
      </c>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row>
    <row r="37" spans="1:104" s="1" customFormat="1" ht="48" customHeight="1" thickBot="1" x14ac:dyDescent="0.3">
      <c r="A37" s="8"/>
      <c r="B37" s="39" t="s">
        <v>54</v>
      </c>
      <c r="C37" s="32">
        <f>C36+2</f>
        <v>44489</v>
      </c>
      <c r="D37" s="32">
        <f>C37+2</f>
        <v>44491</v>
      </c>
      <c r="E37" s="21"/>
      <c r="F37" s="21">
        <f t="shared" si="33"/>
        <v>3</v>
      </c>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row>
    <row r="38" spans="1:104" s="1" customFormat="1" ht="48" customHeight="1" thickBot="1" x14ac:dyDescent="0.3">
      <c r="A38" s="8"/>
      <c r="B38" s="39" t="s">
        <v>55</v>
      </c>
      <c r="C38" s="32">
        <f>D37+1</f>
        <v>44492</v>
      </c>
      <c r="D38" s="32">
        <f>C38+6</f>
        <v>44498</v>
      </c>
      <c r="E38" s="21"/>
      <c r="F38" s="21">
        <f t="shared" si="33"/>
        <v>7</v>
      </c>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row>
    <row r="39" spans="1:104" s="1" customFormat="1" ht="48" customHeight="1" thickBot="1" x14ac:dyDescent="0.3">
      <c r="A39" s="8"/>
      <c r="B39" s="39" t="s">
        <v>56</v>
      </c>
      <c r="C39" s="32">
        <f>D38+1</f>
        <v>44499</v>
      </c>
      <c r="D39" s="32">
        <f>C39+6</f>
        <v>44505</v>
      </c>
      <c r="E39" s="21"/>
      <c r="F39" s="21">
        <f t="shared" si="33"/>
        <v>7</v>
      </c>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row>
    <row r="40" spans="1:104" s="1" customFormat="1" ht="48" customHeight="1" thickBot="1" x14ac:dyDescent="0.3">
      <c r="A40" s="8"/>
      <c r="B40" s="39" t="s">
        <v>37</v>
      </c>
      <c r="C40" s="32">
        <f>D39+1</f>
        <v>44506</v>
      </c>
      <c r="D40" s="32">
        <f>C40+7</f>
        <v>44513</v>
      </c>
      <c r="E40" s="21"/>
      <c r="F40" s="21"/>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row>
    <row r="41" spans="1:104" s="1" customFormat="1" ht="48" customHeight="1" thickBot="1" x14ac:dyDescent="0.3">
      <c r="A41" s="8"/>
      <c r="B41" s="39" t="s">
        <v>39</v>
      </c>
      <c r="C41" s="32">
        <f>C40</f>
        <v>44506</v>
      </c>
      <c r="D41" s="32">
        <f>C41+16</f>
        <v>44522</v>
      </c>
      <c r="E41" s="21"/>
      <c r="F41" s="21"/>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row>
    <row r="42" spans="1:104" ht="30" customHeight="1" x14ac:dyDescent="0.25">
      <c r="E42" s="3"/>
    </row>
    <row r="43" spans="1:104" ht="30" customHeight="1" x14ac:dyDescent="0.25">
      <c r="D43" s="22"/>
    </row>
  </sheetData>
  <mergeCells count="16">
    <mergeCell ref="BY4:CE4"/>
    <mergeCell ref="CF4:CL4"/>
    <mergeCell ref="CM4:CS4"/>
    <mergeCell ref="CT4:CZ4"/>
    <mergeCell ref="AP4:AV4"/>
    <mergeCell ref="AW4:BC4"/>
    <mergeCell ref="BD4:BJ4"/>
    <mergeCell ref="BK4:BQ4"/>
    <mergeCell ref="B5:E5"/>
    <mergeCell ref="BR4:BX4"/>
    <mergeCell ref="C3:D3"/>
    <mergeCell ref="G4:M4"/>
    <mergeCell ref="N4:T4"/>
    <mergeCell ref="U4:AA4"/>
    <mergeCell ref="AB4:AH4"/>
    <mergeCell ref="AI4:AO4"/>
  </mergeCells>
  <phoneticPr fontId="26"/>
  <conditionalFormatting sqref="G5:BJ8 BK5:CY9 G10:CY41">
    <cfRule type="expression" dxfId="32" priority="21">
      <formula>AND(TODAY()&gt;=G$5,TODAY()&lt;H$5)</formula>
    </cfRule>
  </conditionalFormatting>
  <conditionalFormatting sqref="G7:BJ8 BK7:CY9 G10:CY41">
    <cfRule type="expression" dxfId="31" priority="19">
      <formula>AND(タスク_開始&lt;=G$5,ROUNDDOWN((タスク_終了-タスク_開始+1)*タスク_進捗状況,0)+タスク_開始-1&gt;=G$5)</formula>
    </cfRule>
    <cfRule type="expression" dxfId="30" priority="20" stopIfTrue="1">
      <formula>AND(タスク_終了&gt;=G$5,タスク_開始&lt;H$5)</formula>
    </cfRule>
  </conditionalFormatting>
  <conditionalFormatting sqref="G9:BJ9">
    <cfRule type="expression" dxfId="29" priority="18">
      <formula>AND(TODAY()&gt;=G$5,TODAY()&lt;H$5)</formula>
    </cfRule>
  </conditionalFormatting>
  <conditionalFormatting sqref="G9:BJ9">
    <cfRule type="expression" dxfId="28" priority="16">
      <formula>AND(タスク_開始&lt;=G$5,ROUNDDOWN((タスク_終了-タスク_開始+1)*タスク_進捗状況,0)+タスク_開始-1&gt;=G$5)</formula>
    </cfRule>
    <cfRule type="expression" dxfId="27" priority="17" stopIfTrue="1">
      <formula>AND(タスク_終了&gt;=G$5,タスク_開始&lt;H$5)</formula>
    </cfRule>
  </conditionalFormatting>
  <conditionalFormatting sqref="CZ5:CZ41">
    <cfRule type="expression" dxfId="26" priority="23">
      <formula>AND(TODAY()&gt;=CZ$5,TODAY()&lt;#REF!)</formula>
    </cfRule>
  </conditionalFormatting>
  <conditionalFormatting sqref="CZ7:CZ41">
    <cfRule type="expression" dxfId="25" priority="28">
      <formula>AND(タスク_開始&lt;=CZ$5,ROUNDDOWN((タスク_終了-タスク_開始+1)*タスク_進捗状況,0)+タスク_開始-1&gt;=CZ$5)</formula>
    </cfRule>
    <cfRule type="expression" dxfId="24" priority="29" stopIfTrue="1">
      <formula>AND(タスク_終了&gt;=CZ$5,タスク_開始&lt;#REF!)</formula>
    </cfRule>
  </conditionalFormatting>
  <dataValidations count="1">
    <dataValidation type="whole" operator="greaterThanOrEqual" allowBlank="1" showInputMessage="1" promptTitle="週表示" prompt="この数字を変更すると、ガント チャート ビューがスクロールされます。" sqref="C4" xr:uid="{37AC4A57-4A34-43B1-A841-E9BC4B97AF33}">
      <formula1>1</formula1>
    </dataValidation>
  </dataValidations>
  <printOptions horizontalCentered="1"/>
  <pageMargins left="0.35" right="0.35" top="0.35" bottom="0.5" header="0.3" footer="0.3"/>
  <pageSetup paperSize="9" scale="32" fitToWidth="0" orientation="landscape" r:id="rId1"/>
  <headerFooter differentFirst="1" scaleWithDoc="0">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EF01F-4FEC-4B71-A1E9-968BF68184B5}">
  <sheetPr>
    <pageSetUpPr fitToPage="1"/>
  </sheetPr>
  <dimension ref="A1:BQ59"/>
  <sheetViews>
    <sheetView showGridLines="0" showRuler="0" zoomScaleNormal="100" zoomScalePageLayoutView="70" workbookViewId="0">
      <pane ySplit="7" topLeftCell="A56" activePane="bottomLeft" state="frozen"/>
      <selection pane="bottomLeft" activeCell="B23" sqref="B23"/>
    </sheetView>
  </sheetViews>
  <sheetFormatPr defaultRowHeight="30" customHeight="1" x14ac:dyDescent="0.25"/>
  <cols>
    <col min="1" max="1" width="2.6640625" style="8" customWidth="1"/>
    <col min="2" max="2" width="53.88671875" customWidth="1"/>
    <col min="3" max="3" width="10.44140625" style="2" customWidth="1"/>
    <col min="4" max="4" width="10.44140625" customWidth="1"/>
    <col min="5" max="5" width="2.6640625" customWidth="1"/>
    <col min="6" max="6" width="6.21875" hidden="1" customWidth="1"/>
    <col min="7" max="9" width="2.5546875" hidden="1" customWidth="1"/>
    <col min="10" max="69" width="2.5546875" customWidth="1"/>
  </cols>
  <sheetData>
    <row r="1" spans="1:69" ht="30" customHeight="1" x14ac:dyDescent="0.45">
      <c r="A1" s="9" t="s">
        <v>0</v>
      </c>
      <c r="B1" s="10" t="s">
        <v>103</v>
      </c>
      <c r="C1" s="13"/>
      <c r="D1" s="14"/>
      <c r="F1" s="12"/>
      <c r="G1" s="15"/>
    </row>
    <row r="2" spans="1:69" ht="30" customHeight="1" thickBot="1" x14ac:dyDescent="0.35">
      <c r="A2" s="8" t="s">
        <v>1</v>
      </c>
      <c r="B2" s="11" t="s">
        <v>102</v>
      </c>
      <c r="G2" s="16"/>
    </row>
    <row r="3" spans="1:69" ht="30" customHeight="1" thickBot="1" x14ac:dyDescent="0.3">
      <c r="B3" s="3" t="s">
        <v>101</v>
      </c>
      <c r="C3" s="44">
        <v>44358</v>
      </c>
      <c r="D3" s="44"/>
      <c r="G3" s="16"/>
    </row>
    <row r="4" spans="1:69" ht="30" customHeight="1" thickBot="1" x14ac:dyDescent="0.3">
      <c r="A4" s="8" t="s">
        <v>2</v>
      </c>
      <c r="B4" s="3" t="s">
        <v>25</v>
      </c>
      <c r="C4" s="44">
        <v>44357</v>
      </c>
      <c r="D4" s="44"/>
    </row>
    <row r="5" spans="1:69" ht="30" customHeight="1" x14ac:dyDescent="0.25">
      <c r="A5" s="9" t="s">
        <v>3</v>
      </c>
      <c r="B5" s="3" t="s">
        <v>26</v>
      </c>
      <c r="C5" s="4">
        <v>1</v>
      </c>
      <c r="D5" s="33" t="s">
        <v>27</v>
      </c>
      <c r="G5" s="41" t="s">
        <v>16</v>
      </c>
      <c r="H5" s="42"/>
      <c r="I5" s="42"/>
      <c r="J5" s="42"/>
      <c r="K5" s="42"/>
      <c r="L5" s="42"/>
      <c r="M5" s="43"/>
      <c r="N5" s="41" t="s">
        <v>17</v>
      </c>
      <c r="O5" s="42"/>
      <c r="P5" s="42"/>
      <c r="Q5" s="42"/>
      <c r="R5" s="42"/>
      <c r="S5" s="42"/>
      <c r="T5" s="43"/>
      <c r="U5" s="41" t="s">
        <v>18</v>
      </c>
      <c r="V5" s="42"/>
      <c r="W5" s="42"/>
      <c r="X5" s="42"/>
      <c r="Y5" s="42"/>
      <c r="Z5" s="42"/>
      <c r="AA5" s="43"/>
      <c r="AB5" s="41" t="s">
        <v>19</v>
      </c>
      <c r="AC5" s="42"/>
      <c r="AD5" s="42"/>
      <c r="AE5" s="42"/>
      <c r="AF5" s="42"/>
      <c r="AG5" s="42"/>
      <c r="AH5" s="43"/>
      <c r="AI5" s="41" t="s">
        <v>20</v>
      </c>
      <c r="AJ5" s="42"/>
      <c r="AK5" s="42"/>
      <c r="AL5" s="42"/>
      <c r="AM5" s="42"/>
      <c r="AN5" s="42"/>
      <c r="AO5" s="43"/>
      <c r="AP5" s="41" t="s">
        <v>21</v>
      </c>
      <c r="AQ5" s="42"/>
      <c r="AR5" s="42"/>
      <c r="AS5" s="42"/>
      <c r="AT5" s="42"/>
      <c r="AU5" s="42"/>
      <c r="AV5" s="43"/>
      <c r="AW5" s="41" t="s">
        <v>22</v>
      </c>
      <c r="AX5" s="42"/>
      <c r="AY5" s="42"/>
      <c r="AZ5" s="42"/>
      <c r="BA5" s="42"/>
      <c r="BB5" s="42"/>
      <c r="BC5" s="43"/>
      <c r="BD5" s="41" t="s">
        <v>23</v>
      </c>
      <c r="BE5" s="42"/>
      <c r="BF5" s="42"/>
      <c r="BG5" s="42"/>
      <c r="BH5" s="42"/>
      <c r="BI5" s="42"/>
      <c r="BJ5" s="43"/>
      <c r="BK5" s="41" t="s">
        <v>38</v>
      </c>
      <c r="BL5" s="42"/>
      <c r="BM5" s="42"/>
      <c r="BN5" s="42"/>
      <c r="BO5" s="42"/>
      <c r="BP5" s="42"/>
      <c r="BQ5" s="43"/>
    </row>
    <row r="6" spans="1:69" ht="15" customHeight="1" x14ac:dyDescent="0.25">
      <c r="A6" s="9" t="s">
        <v>4</v>
      </c>
      <c r="B6" s="40"/>
      <c r="C6" s="40"/>
      <c r="D6" s="40"/>
      <c r="E6" s="40"/>
      <c r="G6" s="23">
        <f>プロジェクト_開始-WEEKDAY(プロジェクト_開始,1)+2+7*(週_表示-1)</f>
        <v>44354</v>
      </c>
      <c r="H6" s="24">
        <f>G6+1</f>
        <v>44355</v>
      </c>
      <c r="I6" s="24">
        <f>H6+1</f>
        <v>44356</v>
      </c>
      <c r="J6" s="24">
        <f>I6+1</f>
        <v>44357</v>
      </c>
      <c r="K6" s="24">
        <f>J6+1</f>
        <v>44358</v>
      </c>
      <c r="L6" s="24">
        <f>K6+1</f>
        <v>44359</v>
      </c>
      <c r="M6" s="25">
        <f>L6+1</f>
        <v>44360</v>
      </c>
      <c r="N6" s="23">
        <f>M6+1</f>
        <v>44361</v>
      </c>
      <c r="O6" s="24">
        <f>N6+1</f>
        <v>44362</v>
      </c>
      <c r="P6" s="24">
        <f>O6+1</f>
        <v>44363</v>
      </c>
      <c r="Q6" s="24">
        <f>P6+1</f>
        <v>44364</v>
      </c>
      <c r="R6" s="24">
        <f>Q6+1</f>
        <v>44365</v>
      </c>
      <c r="S6" s="24">
        <f>R6+1</f>
        <v>44366</v>
      </c>
      <c r="T6" s="25">
        <f>S6+1</f>
        <v>44367</v>
      </c>
      <c r="U6" s="23">
        <f>T6+1</f>
        <v>44368</v>
      </c>
      <c r="V6" s="24">
        <f>U6+1</f>
        <v>44369</v>
      </c>
      <c r="W6" s="24">
        <f>V6+1</f>
        <v>44370</v>
      </c>
      <c r="X6" s="24">
        <f>W6+1</f>
        <v>44371</v>
      </c>
      <c r="Y6" s="24">
        <f>X6+1</f>
        <v>44372</v>
      </c>
      <c r="Z6" s="24">
        <f>Y6+1</f>
        <v>44373</v>
      </c>
      <c r="AA6" s="25">
        <f>Z6+1</f>
        <v>44374</v>
      </c>
      <c r="AB6" s="23">
        <f>AA6+1</f>
        <v>44375</v>
      </c>
      <c r="AC6" s="24">
        <f>AB6+1</f>
        <v>44376</v>
      </c>
      <c r="AD6" s="24">
        <f>AC6+1</f>
        <v>44377</v>
      </c>
      <c r="AE6" s="24">
        <f>AD6+1</f>
        <v>44378</v>
      </c>
      <c r="AF6" s="24">
        <f>AE6+1</f>
        <v>44379</v>
      </c>
      <c r="AG6" s="24">
        <f>AF6+1</f>
        <v>44380</v>
      </c>
      <c r="AH6" s="25">
        <f>AG6+1</f>
        <v>44381</v>
      </c>
      <c r="AI6" s="23">
        <f>AH6+1</f>
        <v>44382</v>
      </c>
      <c r="AJ6" s="24">
        <f>AI6+1</f>
        <v>44383</v>
      </c>
      <c r="AK6" s="24">
        <f>AJ6+1</f>
        <v>44384</v>
      </c>
      <c r="AL6" s="24">
        <f>AK6+1</f>
        <v>44385</v>
      </c>
      <c r="AM6" s="24">
        <f>AL6+1</f>
        <v>44386</v>
      </c>
      <c r="AN6" s="24">
        <f>AM6+1</f>
        <v>44387</v>
      </c>
      <c r="AO6" s="25">
        <f>AN6+1</f>
        <v>44388</v>
      </c>
      <c r="AP6" s="23">
        <f>AO6+1</f>
        <v>44389</v>
      </c>
      <c r="AQ6" s="24">
        <f>AP6+1</f>
        <v>44390</v>
      </c>
      <c r="AR6" s="24">
        <f>AQ6+1</f>
        <v>44391</v>
      </c>
      <c r="AS6" s="24">
        <f>AR6+1</f>
        <v>44392</v>
      </c>
      <c r="AT6" s="24">
        <f>AS6+1</f>
        <v>44393</v>
      </c>
      <c r="AU6" s="24">
        <f>AT6+1</f>
        <v>44394</v>
      </c>
      <c r="AV6" s="25">
        <f>AU6+1</f>
        <v>44395</v>
      </c>
      <c r="AW6" s="23">
        <f>AV6+1</f>
        <v>44396</v>
      </c>
      <c r="AX6" s="24">
        <f>AW6+1</f>
        <v>44397</v>
      </c>
      <c r="AY6" s="24">
        <f>AX6+1</f>
        <v>44398</v>
      </c>
      <c r="AZ6" s="24">
        <f>AY6+1</f>
        <v>44399</v>
      </c>
      <c r="BA6" s="24">
        <f>AZ6+1</f>
        <v>44400</v>
      </c>
      <c r="BB6" s="24">
        <f>BA6+1</f>
        <v>44401</v>
      </c>
      <c r="BC6" s="25">
        <f>BB6+1</f>
        <v>44402</v>
      </c>
      <c r="BD6" s="23">
        <f>BC6+1</f>
        <v>44403</v>
      </c>
      <c r="BE6" s="24">
        <f>BD6+1</f>
        <v>44404</v>
      </c>
      <c r="BF6" s="24">
        <f>BE6+1</f>
        <v>44405</v>
      </c>
      <c r="BG6" s="24">
        <f>BF6+1</f>
        <v>44406</v>
      </c>
      <c r="BH6" s="24">
        <f>BG6+1</f>
        <v>44407</v>
      </c>
      <c r="BI6" s="24">
        <f>BH6+1</f>
        <v>44408</v>
      </c>
      <c r="BJ6" s="25">
        <f>BI6+1</f>
        <v>44409</v>
      </c>
      <c r="BK6" s="23">
        <f>BJ6+1</f>
        <v>44410</v>
      </c>
      <c r="BL6" s="24">
        <f>BK6+1</f>
        <v>44411</v>
      </c>
      <c r="BM6" s="24">
        <f>BL6+1</f>
        <v>44412</v>
      </c>
      <c r="BN6" s="24">
        <f>BM6+1</f>
        <v>44413</v>
      </c>
      <c r="BO6" s="24">
        <f>BN6+1</f>
        <v>44414</v>
      </c>
      <c r="BP6" s="24">
        <f>BO6+1</f>
        <v>44415</v>
      </c>
      <c r="BQ6" s="25">
        <f>BP6+1</f>
        <v>44416</v>
      </c>
    </row>
    <row r="7" spans="1:69" ht="30" customHeight="1" thickBot="1" x14ac:dyDescent="0.3">
      <c r="A7" s="9" t="s">
        <v>5</v>
      </c>
      <c r="B7" s="17" t="s">
        <v>12</v>
      </c>
      <c r="C7" s="18" t="s">
        <v>13</v>
      </c>
      <c r="D7" s="18" t="s">
        <v>14</v>
      </c>
      <c r="E7" s="18"/>
      <c r="F7" s="18" t="s">
        <v>15</v>
      </c>
      <c r="G7" s="19" t="str">
        <f>LEFT(TEXT(G6,"aaa"),1)</f>
        <v>月</v>
      </c>
      <c r="H7" s="19" t="str">
        <f>LEFT(TEXT(H6,"aaa"),1)</f>
        <v>火</v>
      </c>
      <c r="I7" s="19" t="str">
        <f>LEFT(TEXT(I6,"aaa"),1)</f>
        <v>水</v>
      </c>
      <c r="J7" s="19" t="str">
        <f>LEFT(TEXT(J6,"aaa"),1)</f>
        <v>木</v>
      </c>
      <c r="K7" s="19" t="str">
        <f>LEFT(TEXT(K6,"aaa"),1)</f>
        <v>金</v>
      </c>
      <c r="L7" s="19" t="str">
        <f>LEFT(TEXT(L6,"aaa"),1)</f>
        <v>土</v>
      </c>
      <c r="M7" s="19" t="str">
        <f>LEFT(TEXT(M6,"aaa"),1)</f>
        <v>日</v>
      </c>
      <c r="N7" s="19" t="str">
        <f>LEFT(TEXT(N6,"aaa"),1)</f>
        <v>月</v>
      </c>
      <c r="O7" s="19" t="str">
        <f>LEFT(TEXT(O6,"aaa"),1)</f>
        <v>火</v>
      </c>
      <c r="P7" s="19" t="str">
        <f>LEFT(TEXT(P6,"aaa"),1)</f>
        <v>水</v>
      </c>
      <c r="Q7" s="19" t="str">
        <f>LEFT(TEXT(Q6,"aaa"),1)</f>
        <v>木</v>
      </c>
      <c r="R7" s="19" t="str">
        <f>LEFT(TEXT(R6,"aaa"),1)</f>
        <v>金</v>
      </c>
      <c r="S7" s="19" t="str">
        <f>LEFT(TEXT(S6,"aaa"),1)</f>
        <v>土</v>
      </c>
      <c r="T7" s="19" t="str">
        <f>LEFT(TEXT(T6,"aaa"),1)</f>
        <v>日</v>
      </c>
      <c r="U7" s="19" t="str">
        <f>LEFT(TEXT(U6,"aaa"),1)</f>
        <v>月</v>
      </c>
      <c r="V7" s="19" t="str">
        <f>LEFT(TEXT(V6,"aaa"),1)</f>
        <v>火</v>
      </c>
      <c r="W7" s="19" t="str">
        <f>LEFT(TEXT(W6,"aaa"),1)</f>
        <v>水</v>
      </c>
      <c r="X7" s="19" t="str">
        <f>LEFT(TEXT(X6,"aaa"),1)</f>
        <v>木</v>
      </c>
      <c r="Y7" s="19" t="str">
        <f>LEFT(TEXT(Y6,"aaa"),1)</f>
        <v>金</v>
      </c>
      <c r="Z7" s="19" t="str">
        <f>LEFT(TEXT(Z6,"aaa"),1)</f>
        <v>土</v>
      </c>
      <c r="AA7" s="19" t="str">
        <f>LEFT(TEXT(AA6,"aaa"),1)</f>
        <v>日</v>
      </c>
      <c r="AB7" s="19" t="str">
        <f>LEFT(TEXT(AB6,"aaa"),1)</f>
        <v>月</v>
      </c>
      <c r="AC7" s="19" t="str">
        <f>LEFT(TEXT(AC6,"aaa"),1)</f>
        <v>火</v>
      </c>
      <c r="AD7" s="19" t="str">
        <f>LEFT(TEXT(AD6,"aaa"),1)</f>
        <v>水</v>
      </c>
      <c r="AE7" s="19" t="str">
        <f>LEFT(TEXT(AE6,"aaa"),1)</f>
        <v>木</v>
      </c>
      <c r="AF7" s="19" t="str">
        <f>LEFT(TEXT(AF6,"aaa"),1)</f>
        <v>金</v>
      </c>
      <c r="AG7" s="19" t="str">
        <f>LEFT(TEXT(AG6,"aaa"),1)</f>
        <v>土</v>
      </c>
      <c r="AH7" s="19" t="str">
        <f>LEFT(TEXT(AH6,"aaa"),1)</f>
        <v>日</v>
      </c>
      <c r="AI7" s="19" t="str">
        <f>LEFT(TEXT(AI6,"aaa"),1)</f>
        <v>月</v>
      </c>
      <c r="AJ7" s="19" t="str">
        <f>LEFT(TEXT(AJ6,"aaa"),1)</f>
        <v>火</v>
      </c>
      <c r="AK7" s="19" t="str">
        <f>LEFT(TEXT(AK6,"aaa"),1)</f>
        <v>水</v>
      </c>
      <c r="AL7" s="19" t="str">
        <f>LEFT(TEXT(AL6,"aaa"),1)</f>
        <v>木</v>
      </c>
      <c r="AM7" s="19" t="str">
        <f>LEFT(TEXT(AM6,"aaa"),1)</f>
        <v>金</v>
      </c>
      <c r="AN7" s="19" t="str">
        <f>LEFT(TEXT(AN6,"aaa"),1)</f>
        <v>土</v>
      </c>
      <c r="AO7" s="19" t="str">
        <f>LEFT(TEXT(AO6,"aaa"),1)</f>
        <v>日</v>
      </c>
      <c r="AP7" s="19" t="str">
        <f>LEFT(TEXT(AP6,"aaa"),1)</f>
        <v>月</v>
      </c>
      <c r="AQ7" s="19" t="str">
        <f>LEFT(TEXT(AQ6,"aaa"),1)</f>
        <v>火</v>
      </c>
      <c r="AR7" s="19" t="str">
        <f>LEFT(TEXT(AR6,"aaa"),1)</f>
        <v>水</v>
      </c>
      <c r="AS7" s="19" t="str">
        <f>LEFT(TEXT(AS6,"aaa"),1)</f>
        <v>木</v>
      </c>
      <c r="AT7" s="19" t="str">
        <f>LEFT(TEXT(AT6,"aaa"),1)</f>
        <v>金</v>
      </c>
      <c r="AU7" s="19" t="str">
        <f>LEFT(TEXT(AU6,"aaa"),1)</f>
        <v>土</v>
      </c>
      <c r="AV7" s="19" t="str">
        <f>LEFT(TEXT(AV6,"aaa"),1)</f>
        <v>日</v>
      </c>
      <c r="AW7" s="19" t="str">
        <f>LEFT(TEXT(AW6,"aaa"),1)</f>
        <v>月</v>
      </c>
      <c r="AX7" s="19" t="str">
        <f>LEFT(TEXT(AX6,"aaa"),1)</f>
        <v>火</v>
      </c>
      <c r="AY7" s="19" t="str">
        <f>LEFT(TEXT(AY6,"aaa"),1)</f>
        <v>水</v>
      </c>
      <c r="AZ7" s="19" t="str">
        <f>LEFT(TEXT(AZ6,"aaa"),1)</f>
        <v>木</v>
      </c>
      <c r="BA7" s="19" t="str">
        <f>LEFT(TEXT(BA6,"aaa"),1)</f>
        <v>金</v>
      </c>
      <c r="BB7" s="19" t="str">
        <f>LEFT(TEXT(BB6,"aaa"),1)</f>
        <v>土</v>
      </c>
      <c r="BC7" s="19" t="str">
        <f>LEFT(TEXT(BC6,"aaa"),1)</f>
        <v>日</v>
      </c>
      <c r="BD7" s="19" t="str">
        <f>LEFT(TEXT(BD6,"aaa"),1)</f>
        <v>月</v>
      </c>
      <c r="BE7" s="19" t="str">
        <f>LEFT(TEXT(BE6,"aaa"),1)</f>
        <v>火</v>
      </c>
      <c r="BF7" s="19" t="str">
        <f>LEFT(TEXT(BF6,"aaa"),1)</f>
        <v>水</v>
      </c>
      <c r="BG7" s="19" t="str">
        <f>LEFT(TEXT(BG6,"aaa"),1)</f>
        <v>木</v>
      </c>
      <c r="BH7" s="19" t="str">
        <f>LEFT(TEXT(BH6,"aaa"),1)</f>
        <v>金</v>
      </c>
      <c r="BI7" s="19" t="str">
        <f>LEFT(TEXT(BI6,"aaa"),1)</f>
        <v>土</v>
      </c>
      <c r="BJ7" s="19" t="str">
        <f>LEFT(TEXT(BJ6,"aaa"),1)</f>
        <v>日</v>
      </c>
      <c r="BK7" s="19" t="str">
        <f>LEFT(TEXT(BK6,"aaa"),1)</f>
        <v>月</v>
      </c>
      <c r="BL7" s="19" t="str">
        <f>LEFT(TEXT(BL6,"aaa"),1)</f>
        <v>火</v>
      </c>
      <c r="BM7" s="19" t="str">
        <f>LEFT(TEXT(BM6,"aaa"),1)</f>
        <v>水</v>
      </c>
      <c r="BN7" s="19" t="str">
        <f>LEFT(TEXT(BN6,"aaa"),1)</f>
        <v>木</v>
      </c>
      <c r="BO7" s="19" t="str">
        <f>LEFT(TEXT(BO6,"aaa"),1)</f>
        <v>金</v>
      </c>
      <c r="BP7" s="19" t="str">
        <f>LEFT(TEXT(BP6,"aaa"),1)</f>
        <v>土</v>
      </c>
      <c r="BQ7" s="19" t="str">
        <f>LEFT(TEXT(BQ6,"aaa"),1)</f>
        <v>日</v>
      </c>
    </row>
    <row r="8" spans="1:69" ht="30" hidden="1" customHeight="1" thickBot="1" x14ac:dyDescent="0.3">
      <c r="A8" s="8" t="s">
        <v>6</v>
      </c>
      <c r="C8"/>
      <c r="F8" t="str">
        <f>IF(OR(ISBLANK(タスク_開始),ISBLANK(タスク_終了)),"",タスク_終了-タスク_開始+1)</f>
        <v/>
      </c>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row>
    <row r="9" spans="1:69" s="1" customFormat="1" ht="48" customHeight="1" thickBot="1" x14ac:dyDescent="0.3">
      <c r="A9" s="9" t="s">
        <v>7</v>
      </c>
      <c r="B9" s="56" t="s">
        <v>24</v>
      </c>
      <c r="C9" s="5"/>
      <c r="D9" s="20"/>
      <c r="E9" s="21"/>
      <c r="F9" s="21" t="str">
        <f>IF(OR(ISBLANK(タスク_開始),ISBLANK(タスク_終了)),"",タスク_終了-タスク_開始+1)</f>
        <v/>
      </c>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row>
    <row r="10" spans="1:69" s="1" customFormat="1" ht="48" customHeight="1" thickBot="1" x14ac:dyDescent="0.3">
      <c r="A10" s="9" t="s">
        <v>8</v>
      </c>
      <c r="B10" s="54" t="s">
        <v>28</v>
      </c>
      <c r="C10" s="26">
        <f>プロジェクト_開始</f>
        <v>44357</v>
      </c>
      <c r="D10" s="26">
        <f>C10</f>
        <v>44357</v>
      </c>
      <c r="E10" s="21"/>
      <c r="F10" s="21">
        <f>IF(OR(ISBLANK(タスク_開始),ISBLANK(タスク_終了)),"",タスク_終了-タスク_開始+1)</f>
        <v>1</v>
      </c>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row>
    <row r="11" spans="1:69" s="1" customFormat="1" ht="48" customHeight="1" thickBot="1" x14ac:dyDescent="0.3">
      <c r="A11" s="9" t="s">
        <v>8</v>
      </c>
      <c r="B11" s="55" t="s">
        <v>100</v>
      </c>
      <c r="C11" s="26">
        <f>プロジェクト_開始</f>
        <v>44357</v>
      </c>
      <c r="D11" s="26">
        <f>C11+1</f>
        <v>44358</v>
      </c>
      <c r="E11" s="21"/>
      <c r="F11" s="21">
        <f>IF(OR(ISBLANK(タスク_開始),ISBLANK(タスク_終了)),"",タスク_終了-タスク_開始+1)</f>
        <v>2</v>
      </c>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row>
    <row r="12" spans="1:69" s="1" customFormat="1" ht="48" customHeight="1" thickBot="1" x14ac:dyDescent="0.3">
      <c r="A12" s="9" t="s">
        <v>9</v>
      </c>
      <c r="B12" s="54" t="s">
        <v>99</v>
      </c>
      <c r="C12" s="26">
        <f>D11</f>
        <v>44358</v>
      </c>
      <c r="D12" s="26">
        <f>C12</f>
        <v>44358</v>
      </c>
      <c r="E12" s="21"/>
      <c r="F12" s="21">
        <f>IF(OR(ISBLANK(タスク_開始),ISBLANK(タスク_終了)),"",タスク_終了-タスク_開始+1)</f>
        <v>1</v>
      </c>
      <c r="G12" s="6"/>
      <c r="H12" s="6"/>
      <c r="I12" s="6"/>
      <c r="J12" s="6"/>
      <c r="K12" s="6"/>
      <c r="L12" s="6"/>
      <c r="M12" s="6"/>
      <c r="N12" s="6"/>
      <c r="O12" s="6"/>
      <c r="P12" s="6"/>
      <c r="Q12" s="6"/>
      <c r="R12" s="6"/>
      <c r="S12" s="7"/>
      <c r="T12" s="7"/>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row>
    <row r="13" spans="1:69" s="1" customFormat="1" ht="48" customHeight="1" thickBot="1" x14ac:dyDescent="0.3">
      <c r="A13" s="8"/>
      <c r="B13" s="55" t="s">
        <v>98</v>
      </c>
      <c r="C13" s="26">
        <f>D12</f>
        <v>44358</v>
      </c>
      <c r="D13" s="26">
        <f>C13+1</f>
        <v>44359</v>
      </c>
      <c r="E13" s="21"/>
      <c r="F13" s="21">
        <f>IF(OR(ISBLANK(タスク_開始),ISBLANK(タスク_終了)),"",タスク_終了-タスク_開始+1)</f>
        <v>2</v>
      </c>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row>
    <row r="14" spans="1:69" s="1" customFormat="1" ht="48" customHeight="1" thickBot="1" x14ac:dyDescent="0.3">
      <c r="A14" s="8"/>
      <c r="B14" s="54" t="s">
        <v>97</v>
      </c>
      <c r="C14" s="26">
        <f>D13</f>
        <v>44359</v>
      </c>
      <c r="D14" s="26">
        <f>C14</f>
        <v>44359</v>
      </c>
      <c r="E14" s="21"/>
      <c r="F14" s="21">
        <f>IF(OR(ISBLANK(タスク_開始),ISBLANK(タスク_終了)),"",タスク_終了-タスク_開始+1)</f>
        <v>1</v>
      </c>
      <c r="G14" s="6"/>
      <c r="H14" s="6"/>
      <c r="I14" s="6"/>
      <c r="J14" s="6"/>
      <c r="K14" s="6"/>
      <c r="L14" s="6"/>
      <c r="M14" s="6"/>
      <c r="N14" s="6"/>
      <c r="O14" s="6"/>
      <c r="P14" s="6"/>
      <c r="Q14" s="6"/>
      <c r="R14" s="6"/>
      <c r="S14" s="6"/>
      <c r="T14" s="6"/>
      <c r="U14" s="6"/>
      <c r="V14" s="6"/>
      <c r="W14" s="7"/>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row>
    <row r="15" spans="1:69" s="1" customFormat="1" ht="48" customHeight="1" thickBot="1" x14ac:dyDescent="0.3">
      <c r="A15" s="8"/>
      <c r="B15" s="54" t="s">
        <v>96</v>
      </c>
      <c r="C15" s="26">
        <f>C14</f>
        <v>44359</v>
      </c>
      <c r="D15" s="26">
        <f>C15</f>
        <v>44359</v>
      </c>
      <c r="E15" s="21"/>
      <c r="F15" s="21">
        <f>IF(OR(ISBLANK(タスク_開始),ISBLANK(タスク_終了)),"",タスク_終了-タスク_開始+1)</f>
        <v>1</v>
      </c>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row>
    <row r="16" spans="1:69" s="1" customFormat="1" ht="48" customHeight="1" thickBot="1" x14ac:dyDescent="0.3">
      <c r="A16" s="9" t="s">
        <v>10</v>
      </c>
      <c r="B16" s="53" t="s">
        <v>29</v>
      </c>
      <c r="C16" s="27"/>
      <c r="D16" s="28"/>
      <c r="E16" s="21"/>
      <c r="F16" s="21" t="str">
        <f>IF(OR(ISBLANK(タスク_開始),ISBLANK(タスク_終了)),"",タスク_終了-タスク_開始+1)</f>
        <v/>
      </c>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row>
    <row r="17" spans="1:69" s="1" customFormat="1" ht="48" customHeight="1" thickBot="1" x14ac:dyDescent="0.3">
      <c r="A17" s="9"/>
      <c r="B17" s="52" t="s">
        <v>95</v>
      </c>
      <c r="C17" s="29">
        <f>D15</f>
        <v>44359</v>
      </c>
      <c r="D17" s="29">
        <f>C17+1</f>
        <v>44360</v>
      </c>
      <c r="E17" s="21"/>
      <c r="F17" s="21">
        <f>IF(OR(ISBLANK(タスク_開始),ISBLANK(タスク_終了)),"",タスク_終了-タスク_開始+1)</f>
        <v>2</v>
      </c>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row>
    <row r="18" spans="1:69" s="1" customFormat="1" ht="48" customHeight="1" thickBot="1" x14ac:dyDescent="0.3">
      <c r="A18" s="8"/>
      <c r="B18" s="52" t="s">
        <v>94</v>
      </c>
      <c r="C18" s="29">
        <f>D17</f>
        <v>44360</v>
      </c>
      <c r="D18" s="29">
        <f>C18</f>
        <v>44360</v>
      </c>
      <c r="E18" s="21"/>
      <c r="F18" s="21">
        <f>IF(OR(ISBLANK(タスク_開始),ISBLANK(タスク_終了)),"",タスク_終了-タスク_開始+1)</f>
        <v>1</v>
      </c>
      <c r="G18" s="6"/>
      <c r="H18" s="6"/>
      <c r="I18" s="6"/>
      <c r="J18" s="6"/>
      <c r="K18" s="6"/>
      <c r="L18" s="6"/>
      <c r="M18" s="6"/>
      <c r="N18" s="6"/>
      <c r="O18" s="6"/>
      <c r="P18" s="6"/>
      <c r="Q18" s="6"/>
      <c r="R18" s="6"/>
      <c r="S18" s="7"/>
      <c r="T18" s="7"/>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row>
    <row r="19" spans="1:69" s="1" customFormat="1" ht="48" customHeight="1" thickBot="1" x14ac:dyDescent="0.3">
      <c r="A19" s="8"/>
      <c r="B19" s="52" t="s">
        <v>106</v>
      </c>
      <c r="C19" s="29">
        <f>D18</f>
        <v>44360</v>
      </c>
      <c r="D19" s="29">
        <f>C19+2</f>
        <v>44362</v>
      </c>
      <c r="E19" s="21"/>
      <c r="F19" s="21">
        <f>IF(OR(ISBLANK(タスク_開始),ISBLANK(タスク_終了)),"",タスク_終了-タスク_開始+1)</f>
        <v>3</v>
      </c>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row>
    <row r="20" spans="1:69" s="1" customFormat="1" ht="48" customHeight="1" thickBot="1" x14ac:dyDescent="0.3">
      <c r="A20" s="8"/>
      <c r="B20" s="52" t="s">
        <v>93</v>
      </c>
      <c r="C20" s="29">
        <f>D19</f>
        <v>44362</v>
      </c>
      <c r="D20" s="29">
        <f>C20+1</f>
        <v>44363</v>
      </c>
      <c r="E20" s="21"/>
      <c r="F20" s="21">
        <f>IF(OR(ISBLANK(タスク_開始),ISBLANK(タスク_終了)),"",タスク_終了-タスク_開始+1)</f>
        <v>2</v>
      </c>
      <c r="G20" s="6"/>
      <c r="H20" s="6"/>
      <c r="I20" s="6"/>
      <c r="J20" s="6"/>
      <c r="K20" s="6"/>
      <c r="L20" s="6"/>
      <c r="M20" s="6"/>
      <c r="N20" s="6"/>
      <c r="O20" s="6"/>
      <c r="P20" s="6"/>
      <c r="Q20" s="6"/>
      <c r="R20" s="6"/>
      <c r="S20" s="6"/>
      <c r="T20" s="6"/>
      <c r="U20" s="6"/>
      <c r="V20" s="6"/>
      <c r="W20" s="7"/>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row>
    <row r="21" spans="1:69" s="1" customFormat="1" ht="48" customHeight="1" thickBot="1" x14ac:dyDescent="0.3">
      <c r="A21" s="8"/>
      <c r="B21" s="52" t="s">
        <v>107</v>
      </c>
      <c r="C21" s="29">
        <f>D20</f>
        <v>44363</v>
      </c>
      <c r="D21" s="29">
        <f>C21</f>
        <v>44363</v>
      </c>
      <c r="E21" s="21"/>
      <c r="F21" s="21"/>
      <c r="G21" s="6"/>
      <c r="H21" s="6"/>
      <c r="I21" s="6"/>
      <c r="J21" s="6"/>
      <c r="K21" s="6"/>
      <c r="L21" s="6"/>
      <c r="M21" s="6"/>
      <c r="N21" s="6"/>
      <c r="O21" s="6"/>
      <c r="P21" s="6"/>
      <c r="Q21" s="6"/>
      <c r="R21" s="6"/>
      <c r="S21" s="6"/>
      <c r="T21" s="6"/>
      <c r="U21" s="6"/>
      <c r="V21" s="6"/>
      <c r="W21" s="7"/>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row>
    <row r="22" spans="1:69" s="1" customFormat="1" ht="48" customHeight="1" thickBot="1" x14ac:dyDescent="0.3">
      <c r="A22" s="8"/>
      <c r="B22" s="52" t="s">
        <v>92</v>
      </c>
      <c r="C22" s="29">
        <f>D21</f>
        <v>44363</v>
      </c>
      <c r="D22" s="29">
        <f>C22+1</f>
        <v>44364</v>
      </c>
      <c r="E22" s="21"/>
      <c r="F22" s="21"/>
      <c r="G22" s="6"/>
      <c r="H22" s="6"/>
      <c r="I22" s="6"/>
      <c r="J22" s="6"/>
      <c r="K22" s="6"/>
      <c r="L22" s="6"/>
      <c r="M22" s="6"/>
      <c r="N22" s="6"/>
      <c r="O22" s="6"/>
      <c r="P22" s="6"/>
      <c r="Q22" s="6"/>
      <c r="R22" s="6"/>
      <c r="S22" s="6"/>
      <c r="T22" s="6"/>
      <c r="U22" s="6"/>
      <c r="V22" s="6"/>
      <c r="W22" s="7"/>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row>
    <row r="23" spans="1:69" s="1" customFormat="1" ht="48" customHeight="1" thickBot="1" x14ac:dyDescent="0.3">
      <c r="A23" s="8"/>
      <c r="B23" s="52" t="s">
        <v>91</v>
      </c>
      <c r="C23" s="29">
        <f>D22+1</f>
        <v>44365</v>
      </c>
      <c r="D23" s="29">
        <f>C23+2</f>
        <v>44367</v>
      </c>
      <c r="E23" s="21"/>
      <c r="F23" s="21"/>
      <c r="G23" s="6"/>
      <c r="H23" s="6"/>
      <c r="I23" s="6"/>
      <c r="J23" s="6"/>
      <c r="K23" s="6"/>
      <c r="L23" s="6"/>
      <c r="M23" s="6"/>
      <c r="N23" s="6"/>
      <c r="O23" s="6"/>
      <c r="P23" s="6"/>
      <c r="Q23" s="6"/>
      <c r="R23" s="6"/>
      <c r="S23" s="6"/>
      <c r="T23" s="6"/>
      <c r="U23" s="6"/>
      <c r="V23" s="6"/>
      <c r="W23" s="7"/>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row>
    <row r="24" spans="1:69" s="1" customFormat="1" ht="48" customHeight="1" thickBot="1" x14ac:dyDescent="0.3">
      <c r="A24" s="8"/>
      <c r="B24" s="52" t="s">
        <v>90</v>
      </c>
      <c r="C24" s="29">
        <v>44367</v>
      </c>
      <c r="D24" s="29">
        <f>C24</f>
        <v>44367</v>
      </c>
      <c r="E24" s="21"/>
      <c r="F24" s="21"/>
      <c r="G24" s="6"/>
      <c r="H24" s="6"/>
      <c r="I24" s="6"/>
      <c r="J24" s="6"/>
      <c r="K24" s="6"/>
      <c r="L24" s="6"/>
      <c r="M24" s="6"/>
      <c r="N24" s="6"/>
      <c r="O24" s="6"/>
      <c r="P24" s="6"/>
      <c r="Q24" s="6"/>
      <c r="R24" s="6"/>
      <c r="S24" s="6"/>
      <c r="T24" s="6"/>
      <c r="U24" s="6"/>
      <c r="V24" s="6"/>
      <c r="W24" s="7"/>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row>
    <row r="25" spans="1:69" s="1" customFormat="1" ht="48" customHeight="1" thickBot="1" x14ac:dyDescent="0.3">
      <c r="A25" s="8"/>
      <c r="B25" s="52" t="s">
        <v>89</v>
      </c>
      <c r="C25" s="29">
        <v>44367</v>
      </c>
      <c r="D25" s="29">
        <f>C25</f>
        <v>44367</v>
      </c>
      <c r="E25" s="21"/>
      <c r="F25" s="21"/>
      <c r="G25" s="6"/>
      <c r="H25" s="6"/>
      <c r="I25" s="6"/>
      <c r="J25" s="6"/>
      <c r="K25" s="6"/>
      <c r="L25" s="6"/>
      <c r="M25" s="6"/>
      <c r="N25" s="6"/>
      <c r="O25" s="6"/>
      <c r="P25" s="6"/>
      <c r="Q25" s="6"/>
      <c r="R25" s="6"/>
      <c r="S25" s="6"/>
      <c r="T25" s="6"/>
      <c r="U25" s="6"/>
      <c r="V25" s="6"/>
      <c r="W25" s="7"/>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row>
    <row r="26" spans="1:69" s="1" customFormat="1" ht="48" customHeight="1" thickBot="1" x14ac:dyDescent="0.3">
      <c r="A26" s="8"/>
      <c r="B26" s="52" t="s">
        <v>88</v>
      </c>
      <c r="C26" s="29">
        <f>D23+1</f>
        <v>44368</v>
      </c>
      <c r="D26" s="29">
        <f>C26+1</f>
        <v>44369</v>
      </c>
      <c r="E26" s="21"/>
      <c r="F26" s="21"/>
      <c r="G26" s="6"/>
      <c r="H26" s="6"/>
      <c r="I26" s="6"/>
      <c r="J26" s="6"/>
      <c r="K26" s="6"/>
      <c r="L26" s="6"/>
      <c r="M26" s="6"/>
      <c r="N26" s="6"/>
      <c r="O26" s="6"/>
      <c r="P26" s="6"/>
      <c r="Q26" s="6"/>
      <c r="R26" s="6"/>
      <c r="S26" s="6"/>
      <c r="T26" s="6"/>
      <c r="U26" s="6"/>
      <c r="V26" s="6"/>
      <c r="W26" s="7"/>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row>
    <row r="27" spans="1:69" s="1" customFormat="1" ht="48" customHeight="1" thickBot="1" x14ac:dyDescent="0.3">
      <c r="A27" s="8"/>
      <c r="B27" s="52" t="s">
        <v>40</v>
      </c>
      <c r="C27" s="29">
        <f>C26</f>
        <v>44368</v>
      </c>
      <c r="D27" s="29">
        <f>C27+1</f>
        <v>44369</v>
      </c>
      <c r="E27" s="21"/>
      <c r="F27" s="21"/>
      <c r="G27" s="6"/>
      <c r="H27" s="6"/>
      <c r="I27" s="6"/>
      <c r="J27" s="6"/>
      <c r="K27" s="6"/>
      <c r="L27" s="6"/>
      <c r="M27" s="6"/>
      <c r="N27" s="6"/>
      <c r="O27" s="6"/>
      <c r="P27" s="6"/>
      <c r="Q27" s="6"/>
      <c r="R27" s="6"/>
      <c r="S27" s="6"/>
      <c r="T27" s="6"/>
      <c r="U27" s="6"/>
      <c r="V27" s="6"/>
      <c r="W27" s="7"/>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row>
    <row r="28" spans="1:69" s="1" customFormat="1" ht="48" customHeight="1" thickBot="1" x14ac:dyDescent="0.3">
      <c r="A28" s="8"/>
      <c r="B28" s="52" t="s">
        <v>87</v>
      </c>
      <c r="C28" s="29">
        <f>C26</f>
        <v>44368</v>
      </c>
      <c r="D28" s="29">
        <f>C28+1</f>
        <v>44369</v>
      </c>
      <c r="E28" s="21"/>
      <c r="F28" s="21"/>
      <c r="G28" s="6"/>
      <c r="H28" s="6"/>
      <c r="I28" s="6"/>
      <c r="J28" s="6"/>
      <c r="K28" s="6"/>
      <c r="L28" s="6"/>
      <c r="M28" s="6"/>
      <c r="N28" s="6"/>
      <c r="O28" s="6"/>
      <c r="P28" s="6"/>
      <c r="Q28" s="6"/>
      <c r="R28" s="6"/>
      <c r="S28" s="6"/>
      <c r="T28" s="6"/>
      <c r="U28" s="6"/>
      <c r="V28" s="6"/>
      <c r="W28" s="7"/>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row>
    <row r="29" spans="1:69" s="1" customFormat="1" ht="48" customHeight="1" thickBot="1" x14ac:dyDescent="0.3">
      <c r="A29" s="8"/>
      <c r="B29" s="52" t="s">
        <v>30</v>
      </c>
      <c r="C29" s="29">
        <f>D28</f>
        <v>44369</v>
      </c>
      <c r="D29" s="29">
        <f>C29+1</f>
        <v>44370</v>
      </c>
      <c r="E29" s="21"/>
      <c r="F29" s="21"/>
      <c r="G29" s="6"/>
      <c r="H29" s="6"/>
      <c r="I29" s="6"/>
      <c r="J29" s="6"/>
      <c r="K29" s="6"/>
      <c r="L29" s="6"/>
      <c r="M29" s="6"/>
      <c r="N29" s="6"/>
      <c r="O29" s="6"/>
      <c r="P29" s="6"/>
      <c r="Q29" s="6"/>
      <c r="R29" s="6"/>
      <c r="S29" s="6"/>
      <c r="T29" s="6"/>
      <c r="U29" s="6"/>
      <c r="V29" s="6"/>
      <c r="W29" s="7"/>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row>
    <row r="30" spans="1:69" s="1" customFormat="1" ht="48" customHeight="1" thickBot="1" x14ac:dyDescent="0.3">
      <c r="A30" s="8"/>
      <c r="B30" s="52" t="s">
        <v>31</v>
      </c>
      <c r="C30" s="29">
        <f>C29</f>
        <v>44369</v>
      </c>
      <c r="D30" s="29">
        <f>C30+1</f>
        <v>44370</v>
      </c>
      <c r="E30" s="21"/>
      <c r="F30" s="21"/>
      <c r="G30" s="6"/>
      <c r="H30" s="6"/>
      <c r="I30" s="6"/>
      <c r="J30" s="6"/>
      <c r="K30" s="6"/>
      <c r="L30" s="6"/>
      <c r="M30" s="6"/>
      <c r="N30" s="6"/>
      <c r="O30" s="6"/>
      <c r="P30" s="6"/>
      <c r="Q30" s="6"/>
      <c r="R30" s="6"/>
      <c r="S30" s="6"/>
      <c r="T30" s="6"/>
      <c r="U30" s="6"/>
      <c r="V30" s="6"/>
      <c r="W30" s="7"/>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row>
    <row r="31" spans="1:69" s="1" customFormat="1" ht="48" customHeight="1" thickBot="1" x14ac:dyDescent="0.3">
      <c r="A31" s="8"/>
      <c r="B31" s="52" t="s">
        <v>32</v>
      </c>
      <c r="C31" s="29">
        <f>C30</f>
        <v>44369</v>
      </c>
      <c r="D31" s="29">
        <f>C31</f>
        <v>44369</v>
      </c>
      <c r="E31" s="21"/>
      <c r="F31" s="21"/>
      <c r="G31" s="6"/>
      <c r="H31" s="6"/>
      <c r="I31" s="6"/>
      <c r="J31" s="6"/>
      <c r="K31" s="6"/>
      <c r="L31" s="6"/>
      <c r="M31" s="6"/>
      <c r="N31" s="6"/>
      <c r="O31" s="6"/>
      <c r="P31" s="6"/>
      <c r="Q31" s="6"/>
      <c r="R31" s="6"/>
      <c r="S31" s="6"/>
      <c r="T31" s="6"/>
      <c r="U31" s="6"/>
      <c r="V31" s="6"/>
      <c r="W31" s="7"/>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row>
    <row r="32" spans="1:69" s="1" customFormat="1" ht="48" customHeight="1" thickBot="1" x14ac:dyDescent="0.3">
      <c r="A32" s="8"/>
      <c r="B32" s="52" t="s">
        <v>33</v>
      </c>
      <c r="C32" s="29">
        <f>D31+1</f>
        <v>44370</v>
      </c>
      <c r="D32" s="29">
        <f>C32+1</f>
        <v>44371</v>
      </c>
      <c r="E32" s="21"/>
      <c r="F32" s="21"/>
      <c r="G32" s="6"/>
      <c r="H32" s="6"/>
      <c r="I32" s="6"/>
      <c r="J32" s="6"/>
      <c r="K32" s="6"/>
      <c r="L32" s="6"/>
      <c r="M32" s="6"/>
      <c r="N32" s="6"/>
      <c r="O32" s="6"/>
      <c r="P32" s="6"/>
      <c r="Q32" s="6"/>
      <c r="R32" s="6"/>
      <c r="S32" s="6"/>
      <c r="T32" s="6"/>
      <c r="U32" s="6"/>
      <c r="V32" s="6"/>
      <c r="W32" s="7"/>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row>
    <row r="33" spans="1:69" s="1" customFormat="1" ht="48" customHeight="1" thickBot="1" x14ac:dyDescent="0.3">
      <c r="A33" s="8"/>
      <c r="B33" s="52" t="s">
        <v>34</v>
      </c>
      <c r="C33" s="29">
        <f>C32</f>
        <v>44370</v>
      </c>
      <c r="D33" s="29">
        <f>C33+1</f>
        <v>44371</v>
      </c>
      <c r="E33" s="21"/>
      <c r="F33" s="21"/>
      <c r="G33" s="6"/>
      <c r="H33" s="6"/>
      <c r="I33" s="6"/>
      <c r="J33" s="6"/>
      <c r="K33" s="6"/>
      <c r="L33" s="6"/>
      <c r="M33" s="6"/>
      <c r="N33" s="6"/>
      <c r="O33" s="6"/>
      <c r="P33" s="6"/>
      <c r="Q33" s="6"/>
      <c r="R33" s="6"/>
      <c r="S33" s="6"/>
      <c r="T33" s="6"/>
      <c r="U33" s="6"/>
      <c r="V33" s="6"/>
      <c r="W33" s="7"/>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row>
    <row r="34" spans="1:69" s="1" customFormat="1" ht="48" customHeight="1" thickBot="1" x14ac:dyDescent="0.3">
      <c r="A34" s="8"/>
      <c r="B34" s="52" t="s">
        <v>35</v>
      </c>
      <c r="C34" s="29">
        <f>C33</f>
        <v>44370</v>
      </c>
      <c r="D34" s="29">
        <f>C34+1</f>
        <v>44371</v>
      </c>
      <c r="E34" s="21"/>
      <c r="F34" s="21"/>
      <c r="G34" s="6"/>
      <c r="H34" s="6"/>
      <c r="I34" s="6"/>
      <c r="J34" s="6"/>
      <c r="K34" s="6"/>
      <c r="L34" s="6"/>
      <c r="M34" s="6"/>
      <c r="N34" s="6"/>
      <c r="O34" s="6"/>
      <c r="P34" s="6"/>
      <c r="Q34" s="6"/>
      <c r="R34" s="6"/>
      <c r="S34" s="6"/>
      <c r="T34" s="6"/>
      <c r="U34" s="6"/>
      <c r="V34" s="6"/>
      <c r="W34" s="7"/>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row>
    <row r="35" spans="1:69" s="1" customFormat="1" ht="48" customHeight="1" thickBot="1" x14ac:dyDescent="0.3">
      <c r="A35" s="8"/>
      <c r="B35" s="52" t="s">
        <v>36</v>
      </c>
      <c r="C35" s="29">
        <f>D34</f>
        <v>44371</v>
      </c>
      <c r="D35" s="29">
        <f>C35+1</f>
        <v>44372</v>
      </c>
      <c r="E35" s="21"/>
      <c r="F35" s="21"/>
      <c r="G35" s="6"/>
      <c r="H35" s="6"/>
      <c r="I35" s="6"/>
      <c r="J35" s="6"/>
      <c r="K35" s="6"/>
      <c r="L35" s="6"/>
      <c r="M35" s="6"/>
      <c r="N35" s="6"/>
      <c r="O35" s="6"/>
      <c r="P35" s="6"/>
      <c r="Q35" s="6"/>
      <c r="R35" s="6"/>
      <c r="S35" s="6"/>
      <c r="T35" s="6"/>
      <c r="U35" s="6"/>
      <c r="V35" s="6"/>
      <c r="W35" s="7"/>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row>
    <row r="36" spans="1:69" s="1" customFormat="1" ht="48" customHeight="1" thickBot="1" x14ac:dyDescent="0.3">
      <c r="A36" s="8"/>
      <c r="B36" s="52" t="s">
        <v>86</v>
      </c>
      <c r="C36" s="29">
        <f>C35</f>
        <v>44371</v>
      </c>
      <c r="D36" s="29">
        <f>C36+1</f>
        <v>44372</v>
      </c>
      <c r="E36" s="21"/>
      <c r="F36" s="21"/>
      <c r="G36" s="6"/>
      <c r="H36" s="6"/>
      <c r="I36" s="6"/>
      <c r="J36" s="6"/>
      <c r="K36" s="6"/>
      <c r="L36" s="6"/>
      <c r="M36" s="6"/>
      <c r="N36" s="6"/>
      <c r="O36" s="6"/>
      <c r="P36" s="6"/>
      <c r="Q36" s="6"/>
      <c r="R36" s="6"/>
      <c r="S36" s="6"/>
      <c r="T36" s="6"/>
      <c r="U36" s="6"/>
      <c r="V36" s="6"/>
      <c r="W36" s="7"/>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row>
    <row r="37" spans="1:69" s="1" customFormat="1" ht="48" customHeight="1" thickBot="1" x14ac:dyDescent="0.3">
      <c r="A37" s="8"/>
      <c r="B37" s="52" t="s">
        <v>85</v>
      </c>
      <c r="C37" s="29">
        <f>C36</f>
        <v>44371</v>
      </c>
      <c r="D37" s="29">
        <f>C37+1</f>
        <v>44372</v>
      </c>
      <c r="E37" s="21"/>
      <c r="F37" s="21">
        <f>IF(OR(ISBLANK(タスク_開始),ISBLANK(タスク_終了)),"",タスク_終了-タスク_開始+1)</f>
        <v>2</v>
      </c>
      <c r="G37" s="6"/>
      <c r="H37" s="6"/>
      <c r="I37" s="6"/>
      <c r="J37" s="6"/>
      <c r="K37" s="6"/>
      <c r="L37" s="6"/>
      <c r="M37" s="6"/>
      <c r="N37" s="6"/>
      <c r="O37" s="6"/>
      <c r="P37" s="6"/>
      <c r="Q37" s="6"/>
      <c r="R37" s="6"/>
      <c r="S37" s="6"/>
      <c r="T37" s="6"/>
      <c r="U37" s="6"/>
      <c r="V37" s="6"/>
      <c r="W37" s="7"/>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row>
    <row r="38" spans="1:69" s="1" customFormat="1" ht="48" customHeight="1" thickBot="1" x14ac:dyDescent="0.3">
      <c r="A38" s="8"/>
      <c r="B38" s="52" t="s">
        <v>84</v>
      </c>
      <c r="C38" s="29">
        <f>C37</f>
        <v>44371</v>
      </c>
      <c r="D38" s="29">
        <f>C38+1</f>
        <v>44372</v>
      </c>
      <c r="E38" s="21"/>
      <c r="F38" s="21">
        <f>IF(OR(ISBLANK(タスク_開始),ISBLANK(タスク_終了)),"",タスク_終了-タスク_開始+1)</f>
        <v>2</v>
      </c>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row>
    <row r="39" spans="1:69" s="1" customFormat="1" ht="48" customHeight="1" thickBot="1" x14ac:dyDescent="0.3">
      <c r="A39" s="8"/>
      <c r="B39" s="52" t="s">
        <v>83</v>
      </c>
      <c r="C39" s="29">
        <f>D38</f>
        <v>44372</v>
      </c>
      <c r="D39" s="29">
        <f>C39+1</f>
        <v>44373</v>
      </c>
      <c r="E39" s="21"/>
      <c r="F39" s="21"/>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row>
    <row r="40" spans="1:69" s="1" customFormat="1" ht="48" customHeight="1" thickBot="1" x14ac:dyDescent="0.3">
      <c r="A40" s="8"/>
      <c r="B40" s="52" t="s">
        <v>82</v>
      </c>
      <c r="C40" s="29">
        <f>D39</f>
        <v>44373</v>
      </c>
      <c r="D40" s="29">
        <f>C40+1</f>
        <v>44374</v>
      </c>
      <c r="E40" s="21"/>
      <c r="F40" s="21"/>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row>
    <row r="41" spans="1:69" s="1" customFormat="1" ht="48" customHeight="1" thickBot="1" x14ac:dyDescent="0.3">
      <c r="A41" s="8" t="s">
        <v>11</v>
      </c>
      <c r="B41" s="51" t="s">
        <v>81</v>
      </c>
      <c r="C41" s="30"/>
      <c r="D41" s="31"/>
      <c r="E41" s="21"/>
      <c r="F41" s="21" t="str">
        <f>IF(OR(ISBLANK(タスク_開始),ISBLANK(タスク_終了)),"",タスク_終了-タスク_開始+1)</f>
        <v/>
      </c>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row>
    <row r="42" spans="1:69" s="1" customFormat="1" ht="48" customHeight="1" thickBot="1" x14ac:dyDescent="0.3">
      <c r="A42" s="8"/>
      <c r="B42" s="50" t="s">
        <v>80</v>
      </c>
      <c r="C42" s="32">
        <f>D40+1</f>
        <v>44375</v>
      </c>
      <c r="D42" s="32">
        <f>C42</f>
        <v>44375</v>
      </c>
      <c r="E42" s="21"/>
      <c r="F42" s="21">
        <f>IF(OR(ISBLANK(タスク_開始),ISBLANK(タスク_終了)),"",タスク_終了-タスク_開始+1)</f>
        <v>1</v>
      </c>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row>
    <row r="43" spans="1:69" s="1" customFormat="1" ht="48" customHeight="1" thickBot="1" x14ac:dyDescent="0.3">
      <c r="A43" s="8"/>
      <c r="B43" s="50" t="s">
        <v>79</v>
      </c>
      <c r="C43" s="32">
        <f>D42+1</f>
        <v>44376</v>
      </c>
      <c r="D43" s="32">
        <f>C43</f>
        <v>44376</v>
      </c>
      <c r="E43" s="21"/>
      <c r="F43" s="21">
        <f>IF(OR(ISBLANK(タスク_開始),ISBLANK(タスク_終了)),"",タスク_終了-タスク_開始+1)</f>
        <v>1</v>
      </c>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row>
    <row r="44" spans="1:69" s="1" customFormat="1" ht="48" customHeight="1" thickBot="1" x14ac:dyDescent="0.3">
      <c r="A44" s="8"/>
      <c r="B44" s="50" t="s">
        <v>78</v>
      </c>
      <c r="C44" s="32">
        <f>D43</f>
        <v>44376</v>
      </c>
      <c r="D44" s="32">
        <f>C44</f>
        <v>44376</v>
      </c>
      <c r="E44" s="21"/>
      <c r="F44" s="21">
        <f>IF(OR(ISBLANK(タスク_開始),ISBLANK(タスク_終了)),"",タスク_終了-タスク_開始+1)</f>
        <v>1</v>
      </c>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row>
    <row r="45" spans="1:69" s="1" customFormat="1" ht="48" customHeight="1" thickBot="1" x14ac:dyDescent="0.3">
      <c r="A45" s="8"/>
      <c r="B45" s="50" t="s">
        <v>77</v>
      </c>
      <c r="C45" s="32">
        <f>D44+1</f>
        <v>44377</v>
      </c>
      <c r="D45" s="32">
        <f>C45+2</f>
        <v>44379</v>
      </c>
      <c r="E45" s="21"/>
      <c r="F45" s="21">
        <f>IF(OR(ISBLANK(タスク_開始),ISBLANK(タスク_終了)),"",タスク_終了-タスク_開始+1)</f>
        <v>3</v>
      </c>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row>
    <row r="46" spans="1:69" s="1" customFormat="1" ht="48" customHeight="1" thickBot="1" x14ac:dyDescent="0.3">
      <c r="A46" s="8" t="s">
        <v>11</v>
      </c>
      <c r="B46" s="49" t="s">
        <v>76</v>
      </c>
      <c r="C46" s="48"/>
      <c r="D46" s="47"/>
      <c r="E46" s="21"/>
      <c r="F46" s="21" t="str">
        <f>IF(OR(ISBLANK(タスク_開始),ISBLANK(タスク_終了)),"",タスク_終了-タスク_開始+1)</f>
        <v/>
      </c>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row>
    <row r="47" spans="1:69" s="1" customFormat="1" ht="48" customHeight="1" thickBot="1" x14ac:dyDescent="0.3">
      <c r="A47" s="8">
        <v>36</v>
      </c>
      <c r="B47" s="46" t="s">
        <v>75</v>
      </c>
      <c r="C47" s="45">
        <v>44379</v>
      </c>
      <c r="D47" s="45">
        <v>44379</v>
      </c>
      <c r="E47" s="21"/>
      <c r="F47" s="21"/>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row>
    <row r="48" spans="1:69" s="1" customFormat="1" ht="48" customHeight="1" thickBot="1" x14ac:dyDescent="0.3">
      <c r="A48" s="8"/>
      <c r="B48" s="46" t="s">
        <v>74</v>
      </c>
      <c r="C48" s="45">
        <v>44379</v>
      </c>
      <c r="D48" s="45">
        <v>44379</v>
      </c>
      <c r="E48" s="21"/>
      <c r="F48" s="21"/>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row>
    <row r="49" spans="1:69" s="1" customFormat="1" ht="48" customHeight="1" thickBot="1" x14ac:dyDescent="0.3">
      <c r="A49" s="8"/>
      <c r="B49" s="46" t="s">
        <v>73</v>
      </c>
      <c r="C49" s="45">
        <v>44380</v>
      </c>
      <c r="D49" s="45">
        <v>44380</v>
      </c>
      <c r="E49" s="21"/>
      <c r="F49" s="21"/>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row>
    <row r="50" spans="1:69" s="1" customFormat="1" ht="48" customHeight="1" thickBot="1" x14ac:dyDescent="0.3">
      <c r="A50" s="8"/>
      <c r="B50" s="46" t="s">
        <v>72</v>
      </c>
      <c r="C50" s="45">
        <v>44381</v>
      </c>
      <c r="D50" s="45">
        <v>44381</v>
      </c>
      <c r="E50" s="21"/>
      <c r="F50" s="21"/>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row>
    <row r="51" spans="1:69" s="1" customFormat="1" ht="48" customHeight="1" thickBot="1" x14ac:dyDescent="0.3">
      <c r="A51" s="8"/>
      <c r="B51" s="46" t="s">
        <v>71</v>
      </c>
      <c r="C51" s="45">
        <v>44381</v>
      </c>
      <c r="D51" s="45">
        <v>44383</v>
      </c>
      <c r="E51" s="21"/>
      <c r="F51" s="21"/>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row>
    <row r="52" spans="1:69" s="1" customFormat="1" ht="48" customHeight="1" thickBot="1" x14ac:dyDescent="0.3">
      <c r="A52" s="8">
        <v>45</v>
      </c>
      <c r="B52" s="46" t="s">
        <v>70</v>
      </c>
      <c r="C52" s="45">
        <v>44384</v>
      </c>
      <c r="D52" s="45">
        <f>C52+3</f>
        <v>44387</v>
      </c>
      <c r="E52" s="21"/>
      <c r="F52" s="21"/>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row>
    <row r="53" spans="1:69" s="1" customFormat="1" ht="48" customHeight="1" thickBot="1" x14ac:dyDescent="0.3">
      <c r="A53" s="8"/>
      <c r="B53" s="46" t="s">
        <v>69</v>
      </c>
      <c r="C53" s="45">
        <v>44387</v>
      </c>
      <c r="D53" s="45">
        <v>44388</v>
      </c>
      <c r="E53" s="21"/>
      <c r="F53" s="21"/>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row>
    <row r="54" spans="1:69" s="1" customFormat="1" ht="48" customHeight="1" thickBot="1" x14ac:dyDescent="0.3">
      <c r="A54" s="8"/>
      <c r="B54" s="46" t="s">
        <v>68</v>
      </c>
      <c r="C54" s="45">
        <v>44388</v>
      </c>
      <c r="D54" s="45">
        <f>C54</f>
        <v>44388</v>
      </c>
      <c r="E54" s="21"/>
      <c r="F54" s="21"/>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row>
    <row r="55" spans="1:69" s="1" customFormat="1" ht="48" customHeight="1" thickBot="1" x14ac:dyDescent="0.3">
      <c r="A55" s="8"/>
      <c r="B55" s="46" t="s">
        <v>67</v>
      </c>
      <c r="C55" s="45">
        <f>D54</f>
        <v>44388</v>
      </c>
      <c r="D55" s="45">
        <f>C55+5</f>
        <v>44393</v>
      </c>
      <c r="E55" s="21"/>
      <c r="F55" s="21"/>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row>
    <row r="56" spans="1:69" s="1" customFormat="1" ht="48" customHeight="1" thickBot="1" x14ac:dyDescent="0.3">
      <c r="A56" s="8"/>
      <c r="B56" s="46" t="s">
        <v>37</v>
      </c>
      <c r="C56" s="45">
        <f>C55+1</f>
        <v>44389</v>
      </c>
      <c r="D56" s="45">
        <f>C56+14</f>
        <v>44403</v>
      </c>
      <c r="E56" s="21"/>
      <c r="F56" s="21"/>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row>
    <row r="57" spans="1:69" s="1" customFormat="1" ht="48" customHeight="1" thickBot="1" x14ac:dyDescent="0.3">
      <c r="A57" s="8"/>
      <c r="B57" s="46" t="s">
        <v>39</v>
      </c>
      <c r="C57" s="45">
        <f>D56</f>
        <v>44403</v>
      </c>
      <c r="D57" s="45">
        <f>C57+14</f>
        <v>44417</v>
      </c>
      <c r="E57" s="21"/>
      <c r="F57" s="21"/>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row>
    <row r="58" spans="1:69" ht="30" customHeight="1" x14ac:dyDescent="0.25">
      <c r="E58" s="3"/>
    </row>
    <row r="59" spans="1:69" ht="30" customHeight="1" x14ac:dyDescent="0.25">
      <c r="D59" s="22"/>
    </row>
  </sheetData>
  <mergeCells count="12">
    <mergeCell ref="BK5:BQ5"/>
    <mergeCell ref="B6:E6"/>
    <mergeCell ref="AI5:AO5"/>
    <mergeCell ref="AP5:AV5"/>
    <mergeCell ref="AW5:BC5"/>
    <mergeCell ref="BD5:BJ5"/>
    <mergeCell ref="C3:D3"/>
    <mergeCell ref="C4:D4"/>
    <mergeCell ref="G5:M5"/>
    <mergeCell ref="N5:T5"/>
    <mergeCell ref="U5:AA5"/>
    <mergeCell ref="AB5:AH5"/>
  </mergeCells>
  <phoneticPr fontId="26"/>
  <conditionalFormatting sqref="G6:BJ9 G47:BQ57 G11:BQ36 G38:BQ45">
    <cfRule type="expression" dxfId="23" priority="24">
      <formula>AND(TODAY()&gt;=G$6,TODAY()&lt;H$6)</formula>
    </cfRule>
  </conditionalFormatting>
  <conditionalFormatting sqref="G8:BJ9 G47:BQ57 G11:BQ36 G38:BQ45">
    <cfRule type="expression" dxfId="22" priority="22">
      <formula>AND(タスク_開始&lt;=G$6,ROUNDDOWN((タスク_終了-タスク_開始+1)*タスク_進捗状況,0)+タスク_開始-1&gt;=G$6)</formula>
    </cfRule>
    <cfRule type="expression" dxfId="21" priority="23" stopIfTrue="1">
      <formula>AND(タスク_終了&gt;=G$6,タスク_開始&lt;H$6)</formula>
    </cfRule>
  </conditionalFormatting>
  <conditionalFormatting sqref="G10:BJ10">
    <cfRule type="expression" dxfId="20" priority="21">
      <formula>AND(TODAY()&gt;=G$6,TODAY()&lt;H$6)</formula>
    </cfRule>
  </conditionalFormatting>
  <conditionalFormatting sqref="G10:BJ10">
    <cfRule type="expression" dxfId="19" priority="19">
      <formula>AND(タスク_開始&lt;=G$6,ROUNDDOWN((タスク_終了-タスク_開始+1)*タスク_進捗状況,0)+タスク_開始-1&gt;=G$6)</formula>
    </cfRule>
    <cfRule type="expression" dxfId="18" priority="20" stopIfTrue="1">
      <formula>AND(タスク_終了&gt;=G$6,タスク_開始&lt;H$6)</formula>
    </cfRule>
  </conditionalFormatting>
  <conditionalFormatting sqref="G37:BJ37">
    <cfRule type="expression" dxfId="17" priority="18">
      <formula>AND(TODAY()&gt;=G$6,TODAY()&lt;H$6)</formula>
    </cfRule>
  </conditionalFormatting>
  <conditionalFormatting sqref="G37:BJ37">
    <cfRule type="expression" dxfId="16" priority="16">
      <formula>AND(タスク_開始&lt;=G$6,ROUNDDOWN((タスク_終了-タスク_開始+1)*タスク_進捗状況,0)+タスク_開始-1&gt;=G$6)</formula>
    </cfRule>
    <cfRule type="expression" dxfId="15" priority="17" stopIfTrue="1">
      <formula>AND(タスク_終了&gt;=G$6,タスク_開始&lt;H$6)</formula>
    </cfRule>
  </conditionalFormatting>
  <conditionalFormatting sqref="BK6:BQ9">
    <cfRule type="expression" dxfId="14" priority="15">
      <formula>AND(TODAY()&gt;=BK$6,TODAY()&lt;BL$6)</formula>
    </cfRule>
  </conditionalFormatting>
  <conditionalFormatting sqref="BK8:BQ9">
    <cfRule type="expression" dxfId="13" priority="13">
      <formula>AND(タスク_開始&lt;=BK$6,ROUNDDOWN((タスク_終了-タスク_開始+1)*タスク_進捗状況,0)+タスク_開始-1&gt;=BK$6)</formula>
    </cfRule>
    <cfRule type="expression" dxfId="12" priority="14" stopIfTrue="1">
      <formula>AND(タスク_終了&gt;=BK$6,タスク_開始&lt;BL$6)</formula>
    </cfRule>
  </conditionalFormatting>
  <conditionalFormatting sqref="BK10:BQ10">
    <cfRule type="expression" dxfId="11" priority="12">
      <formula>AND(TODAY()&gt;=BK$6,TODAY()&lt;BL$6)</formula>
    </cfRule>
  </conditionalFormatting>
  <conditionalFormatting sqref="BK10:BQ10">
    <cfRule type="expression" dxfId="10" priority="10">
      <formula>AND(タスク_開始&lt;=BK$6,ROUNDDOWN((タスク_終了-タスク_開始+1)*タスク_進捗状況,0)+タスク_開始-1&gt;=BK$6)</formula>
    </cfRule>
    <cfRule type="expression" dxfId="9" priority="11" stopIfTrue="1">
      <formula>AND(タスク_終了&gt;=BK$6,タスク_開始&lt;BL$6)</formula>
    </cfRule>
  </conditionalFormatting>
  <conditionalFormatting sqref="BK37:BQ37">
    <cfRule type="expression" dxfId="8" priority="9">
      <formula>AND(TODAY()&gt;=BK$6,TODAY()&lt;BL$6)</formula>
    </cfRule>
  </conditionalFormatting>
  <conditionalFormatting sqref="BK37:BQ37">
    <cfRule type="expression" dxfId="7" priority="7">
      <formula>AND(タスク_開始&lt;=BK$6,ROUNDDOWN((タスク_終了-タスク_開始+1)*タスク_進捗状況,0)+タスク_開始-1&gt;=BK$6)</formula>
    </cfRule>
    <cfRule type="expression" dxfId="6" priority="8" stopIfTrue="1">
      <formula>AND(タスク_終了&gt;=BK$6,タスク_開始&lt;BL$6)</formula>
    </cfRule>
  </conditionalFormatting>
  <conditionalFormatting sqref="G46:BJ46">
    <cfRule type="expression" dxfId="5" priority="6">
      <formula>AND(TODAY()&gt;=G$6,TODAY()&lt;H$6)</formula>
    </cfRule>
  </conditionalFormatting>
  <conditionalFormatting sqref="G46:BJ46">
    <cfRule type="expression" dxfId="4" priority="4">
      <formula>AND(タスク_開始&lt;=G$6,ROUNDDOWN((タスク_終了-タスク_開始+1)*タスク_進捗状況,0)+タスク_開始-1&gt;=G$6)</formula>
    </cfRule>
    <cfRule type="expression" dxfId="3" priority="5" stopIfTrue="1">
      <formula>AND(タスク_終了&gt;=G$6,タスク_開始&lt;H$6)</formula>
    </cfRule>
  </conditionalFormatting>
  <conditionalFormatting sqref="BK46:BQ46">
    <cfRule type="expression" dxfId="2" priority="3">
      <formula>AND(TODAY()&gt;=BK$6,TODAY()&lt;BL$6)</formula>
    </cfRule>
  </conditionalFormatting>
  <conditionalFormatting sqref="BK46:BQ46">
    <cfRule type="expression" dxfId="1" priority="1">
      <formula>AND(タスク_開始&lt;=BK$6,ROUNDDOWN((タスク_終了-タスク_開始+1)*タスク_進捗状況,0)+タスク_開始-1&gt;=BK$6)</formula>
    </cfRule>
    <cfRule type="expression" dxfId="0" priority="2" stopIfTrue="1">
      <formula>AND(タスク_終了&gt;=BK$6,タスク_開始&lt;BL$6)</formula>
    </cfRule>
  </conditionalFormatting>
  <dataValidations count="1">
    <dataValidation type="whole" operator="greaterThanOrEqual" allowBlank="1" showInputMessage="1" promptTitle="週表示" prompt="この数字を変更すると、ガント チャート ビューがスクロールされます。" sqref="C5" xr:uid="{00000000-0002-0000-0000-000000000000}">
      <formula1>1</formula1>
    </dataValidation>
  </dataValidations>
  <printOptions horizontalCentered="1"/>
  <pageMargins left="0.35" right="0.35" top="0.35" bottom="0.5" header="0.3" footer="0.3"/>
  <pageSetup paperSize="9" scale="29" fitToWidth="0" orientation="portrait" r:id="rId1"/>
  <headerFooter differentFirst="1" scaleWithDoc="0">
    <oddFooter>Page &amp;P of &amp;N</oddFooter>
  </headerFooter>
</worksheet>
</file>

<file path=docProps/app.xml><?xml version="1.0" encoding="utf-8"?>
<Properties xmlns="http://schemas.openxmlformats.org/officeDocument/2006/extended-properties" xmlns:vt="http://schemas.openxmlformats.org/officeDocument/2006/docPropsVTypes">
  <Template>TM16400962</Templat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10</vt:i4>
      </vt:variant>
    </vt:vector>
  </HeadingPairs>
  <TitlesOfParts>
    <vt:vector size="12" baseType="lpstr">
      <vt:lpstr>整理収納スケジュール</vt:lpstr>
      <vt:lpstr>引越しスケジュール</vt:lpstr>
      <vt:lpstr>引越しスケジュール!Print_Titles</vt:lpstr>
      <vt:lpstr>整理収納スケジュール!Print_Titles</vt:lpstr>
      <vt:lpstr>引越しスケジュール!タスク_開始</vt:lpstr>
      <vt:lpstr>整理収納スケジュール!タスク_開始</vt:lpstr>
      <vt:lpstr>引越しスケジュール!タスク_終了</vt:lpstr>
      <vt:lpstr>整理収納スケジュール!タスク_終了</vt:lpstr>
      <vt:lpstr>引越しスケジュール!プロジェクト_開始</vt:lpstr>
      <vt:lpstr>整理収納スケジュール!プロジェクト_開始</vt:lpstr>
      <vt:lpstr>引越しスケジュール!週_表示</vt:lpstr>
      <vt:lpstr>整理収納スケジュール!週_表示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2019-03-19T17:17:03Z</dcterms:created>
  <dcterms:modified xsi:type="dcterms:W3CDTF">2022-06-03T00:26:39Z</dcterms:modified>
</cp:coreProperties>
</file>